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EB4388C9-FF9F-44F8-A965-FC12D18778E3}" xr6:coauthVersionLast="47" xr6:coauthVersionMax="47" xr10:uidLastSave="{00000000-0000-0000-0000-000000000000}"/>
  <bookViews>
    <workbookView xWindow="27262" yWindow="-98" windowWidth="38596" windowHeight="21075" tabRatio="771" activeTab="4" xr2:uid="{00000000-000D-0000-FFFF-FFFF00000000}"/>
  </bookViews>
  <sheets>
    <sheet name="1. Title Page" sheetId="65" r:id="rId1"/>
    <sheet name="2. TOC &amp; Instructions" sheetId="72" r:id="rId2"/>
    <sheet name="3. Total Price Summary" sheetId="70" r:id="rId3"/>
    <sheet name="4. App and Payroll M&amp;O Support" sheetId="76" r:id="rId4"/>
    <sheet name="5. App Payroll M&amp;O Hourly Rate" sheetId="78" r:id="rId5"/>
    <sheet name="6. Assumptions" sheetId="71" r:id="rId6"/>
    <sheet name="7. BidBuy Worksheet" sheetId="79" r:id="rId7"/>
    <sheet name="Internal What if Pricing" sheetId="73" state="hidden" r:id="rId8"/>
    <sheet name="7. Offeror BidBuy Response" sheetId="74" state="hidden" r:id="rId9"/>
  </sheets>
  <definedNames>
    <definedName name="_msoanchor_4">#REF!</definedName>
    <definedName name="_msoanchor_6">#REF!</definedName>
    <definedName name="Hosting_Options">'2. TOC &amp; Instructions'!$B$9:$B$10</definedName>
    <definedName name="_xlnm.Print_Area" localSheetId="1">'2. TOC &amp; Instructions'!$A$1:$C$11</definedName>
    <definedName name="_xlnm.Print_Area" localSheetId="2">'3. Total Price Summary'!$A$1:$K$43</definedName>
    <definedName name="_xlnm.Print_Titles" localSheetId="7">'Internal What if Pricing'!$A:$A</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70" l="1"/>
  <c r="K30" i="70"/>
  <c r="K29" i="70"/>
  <c r="K28" i="70"/>
  <c r="K27" i="70"/>
  <c r="K26" i="70"/>
  <c r="K25" i="70"/>
  <c r="K24" i="70"/>
  <c r="K23" i="70"/>
  <c r="K22" i="70"/>
  <c r="K21" i="70"/>
  <c r="K20" i="70"/>
  <c r="K19" i="70"/>
  <c r="J30" i="70"/>
  <c r="J29" i="70"/>
  <c r="J28" i="70"/>
  <c r="J27" i="70"/>
  <c r="J26" i="70"/>
  <c r="J25" i="70"/>
  <c r="J24" i="70"/>
  <c r="J23" i="70"/>
  <c r="J22" i="70"/>
  <c r="J21" i="70"/>
  <c r="J20" i="70"/>
  <c r="J19" i="70"/>
  <c r="I19" i="70"/>
  <c r="I30" i="70"/>
  <c r="I29" i="70"/>
  <c r="I28" i="70"/>
  <c r="I27" i="70"/>
  <c r="I26" i="70"/>
  <c r="I25" i="70"/>
  <c r="I24" i="70"/>
  <c r="I23" i="70"/>
  <c r="I22" i="70"/>
  <c r="I21" i="70"/>
  <c r="I20" i="70"/>
  <c r="H30" i="70"/>
  <c r="H29" i="70"/>
  <c r="H28" i="70"/>
  <c r="H27" i="70"/>
  <c r="H26" i="70"/>
  <c r="H25" i="70"/>
  <c r="H24" i="70"/>
  <c r="H23" i="70"/>
  <c r="H22" i="70"/>
  <c r="H21" i="70"/>
  <c r="H20" i="70"/>
  <c r="H19" i="70"/>
  <c r="G30" i="70"/>
  <c r="G29" i="70"/>
  <c r="G28" i="70"/>
  <c r="G27" i="70"/>
  <c r="G26" i="70"/>
  <c r="G25" i="70"/>
  <c r="G24" i="70"/>
  <c r="G23" i="70"/>
  <c r="G22" i="70"/>
  <c r="G21" i="70"/>
  <c r="G20" i="70"/>
  <c r="G19" i="70"/>
  <c r="K13" i="70"/>
  <c r="E75" i="79" s="1" a="1"/>
  <c r="E75" i="79" s="1"/>
  <c r="J13" i="70"/>
  <c r="I13" i="70"/>
  <c r="H13" i="70"/>
  <c r="G13" i="70"/>
  <c r="E73" i="79" s="1" a="1"/>
  <c r="E73" i="79" s="1"/>
  <c r="G12" i="70" a="1"/>
  <c r="G12" i="70" s="1"/>
  <c r="F13" i="70"/>
  <c r="E13" i="70"/>
  <c r="D13" i="70"/>
  <c r="C13" i="70"/>
  <c r="B13" i="70"/>
  <c r="K12" i="70" a="1"/>
  <c r="K12" i="70"/>
  <c r="J12" i="70" a="1"/>
  <c r="J12" i="70" s="1"/>
  <c r="I12" i="70" a="1"/>
  <c r="I12" i="70" s="1"/>
  <c r="H12" i="70" a="1"/>
  <c r="H12" i="70" s="1"/>
  <c r="E70" i="79" a="1"/>
  <c r="E70" i="79" s="1"/>
  <c r="F12" i="70" a="1"/>
  <c r="F12" i="70" s="1"/>
  <c r="E12" i="70" a="1"/>
  <c r="E12" i="70" s="1"/>
  <c r="D12" i="70" a="1"/>
  <c r="D12" i="70"/>
  <c r="C12" i="70" a="1"/>
  <c r="C12" i="70" s="1"/>
  <c r="B12" i="70" a="1"/>
  <c r="B12" i="70" s="1"/>
  <c r="E63" i="79"/>
  <c r="E64" i="79"/>
  <c r="E65" i="79"/>
  <c r="E62" i="79"/>
  <c r="E59" i="79"/>
  <c r="E60" i="79"/>
  <c r="E61" i="79"/>
  <c r="E58" i="79"/>
  <c r="E57" i="79"/>
  <c r="E55" i="79"/>
  <c r="E56" i="79"/>
  <c r="E54" i="79"/>
  <c r="E51" i="79"/>
  <c r="E52" i="79"/>
  <c r="E53" i="79"/>
  <c r="E50" i="79"/>
  <c r="E47" i="79"/>
  <c r="E48" i="79"/>
  <c r="E49" i="79"/>
  <c r="E46" i="79"/>
  <c r="E43" i="79"/>
  <c r="E44" i="79"/>
  <c r="E45" i="79"/>
  <c r="E42" i="79"/>
  <c r="E39" i="79"/>
  <c r="E40" i="79"/>
  <c r="E41" i="79"/>
  <c r="E38" i="79"/>
  <c r="E35" i="79"/>
  <c r="E36" i="79"/>
  <c r="E37" i="79"/>
  <c r="E34" i="79"/>
  <c r="E31" i="79"/>
  <c r="E32" i="79"/>
  <c r="E33" i="79"/>
  <c r="E30" i="79"/>
  <c r="E27" i="79"/>
  <c r="E28" i="79"/>
  <c r="E29" i="79"/>
  <c r="E26" i="79"/>
  <c r="E23" i="79"/>
  <c r="E24" i="79"/>
  <c r="E25" i="79"/>
  <c r="E22" i="79"/>
  <c r="E19" i="79"/>
  <c r="E21" i="79"/>
  <c r="E18" i="79"/>
  <c r="E15" i="79"/>
  <c r="E16" i="79"/>
  <c r="E17" i="79"/>
  <c r="E14" i="79"/>
  <c r="E11" i="79"/>
  <c r="E12" i="79"/>
  <c r="E13" i="79"/>
  <c r="E10" i="79"/>
  <c r="E7" i="79"/>
  <c r="E8" i="79"/>
  <c r="E9" i="79"/>
  <c r="E6" i="79"/>
  <c r="A7" i="79"/>
  <c r="A8" i="79" s="1"/>
  <c r="A9" i="79" s="1"/>
  <c r="A10" i="79" s="1"/>
  <c r="A11" i="79" s="1"/>
  <c r="A12" i="79" s="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C19" i="70"/>
  <c r="L19" i="70" l="1"/>
  <c r="K31" i="70"/>
  <c r="E74" i="79" a="1"/>
  <c r="E74" i="79" s="1"/>
  <c r="E72" i="79" a="1"/>
  <c r="E72" i="79" s="1"/>
  <c r="E71" i="79" a="1"/>
  <c r="E71" i="79" s="1"/>
  <c r="E69" i="79" a="1"/>
  <c r="E69" i="79" s="1"/>
  <c r="E68" i="79" a="1"/>
  <c r="E68" i="79" s="1"/>
  <c r="E67" i="79" a="1"/>
  <c r="E67" i="79" s="1"/>
  <c r="E66" i="79" a="1"/>
  <c r="E66" i="79" s="1"/>
  <c r="J14" i="70"/>
  <c r="I14" i="70"/>
  <c r="E14" i="70"/>
  <c r="D14" i="70"/>
  <c r="C14" i="70"/>
  <c r="F30" i="70"/>
  <c r="E30" i="70"/>
  <c r="D30" i="70"/>
  <c r="C30" i="70"/>
  <c r="B30" i="70"/>
  <c r="F29" i="70"/>
  <c r="E29" i="70"/>
  <c r="D29" i="70"/>
  <c r="C29" i="70"/>
  <c r="B29" i="70"/>
  <c r="F28" i="70"/>
  <c r="E28" i="70"/>
  <c r="D28" i="70"/>
  <c r="C28" i="70"/>
  <c r="B28" i="70"/>
  <c r="F27" i="70"/>
  <c r="D27" i="70"/>
  <c r="C27" i="70"/>
  <c r="B27" i="70"/>
  <c r="F26" i="70"/>
  <c r="E26" i="70"/>
  <c r="D26" i="70"/>
  <c r="C26" i="70"/>
  <c r="B26" i="70"/>
  <c r="F25" i="70"/>
  <c r="E25" i="70"/>
  <c r="D25" i="70"/>
  <c r="C25" i="70"/>
  <c r="B25" i="70"/>
  <c r="F24" i="70"/>
  <c r="E24" i="70"/>
  <c r="D24" i="70"/>
  <c r="C24" i="70"/>
  <c r="B24" i="70"/>
  <c r="F23" i="70"/>
  <c r="E23" i="70"/>
  <c r="D23" i="70"/>
  <c r="C23" i="70"/>
  <c r="B23" i="70"/>
  <c r="F22" i="70"/>
  <c r="E22" i="70"/>
  <c r="D22" i="70"/>
  <c r="C22" i="70"/>
  <c r="B22" i="70"/>
  <c r="F21" i="70"/>
  <c r="E21" i="70"/>
  <c r="D21" i="70"/>
  <c r="C21" i="70"/>
  <c r="B21" i="70"/>
  <c r="F20" i="70"/>
  <c r="E20" i="70"/>
  <c r="D20" i="70"/>
  <c r="C20" i="70"/>
  <c r="B20" i="70"/>
  <c r="F19" i="70"/>
  <c r="E19" i="70"/>
  <c r="D19" i="70"/>
  <c r="B19" i="70"/>
  <c r="A2" i="78"/>
  <c r="A1" i="78"/>
  <c r="C38" i="70" l="1"/>
  <c r="L22" i="70"/>
  <c r="E31" i="70"/>
  <c r="E38" i="70" s="1"/>
  <c r="D31" i="70"/>
  <c r="D38" i="70" s="1"/>
  <c r="F31" i="70"/>
  <c r="K14" i="70"/>
  <c r="H14" i="70"/>
  <c r="F14" i="70"/>
  <c r="B14" i="70"/>
  <c r="B38" i="70" s="1"/>
  <c r="L25" i="70"/>
  <c r="G14" i="70"/>
  <c r="L24" i="70"/>
  <c r="L26" i="70"/>
  <c r="I31" i="70"/>
  <c r="I38" i="70" s="1"/>
  <c r="J31" i="70"/>
  <c r="J38" i="70" s="1"/>
  <c r="L28" i="70"/>
  <c r="B31" i="70"/>
  <c r="L27" i="70"/>
  <c r="C31" i="70"/>
  <c r="G31" i="70"/>
  <c r="L20" i="70"/>
  <c r="L30" i="70"/>
  <c r="L23" i="70"/>
  <c r="L21" i="70"/>
  <c r="H31" i="70"/>
  <c r="L29" i="70"/>
  <c r="L31" i="70" l="1"/>
  <c r="B42" i="70" s="1"/>
  <c r="H38" i="70"/>
  <c r="K38" i="70"/>
  <c r="G38" i="70"/>
  <c r="F38" i="70"/>
  <c r="B40" i="70" s="1"/>
  <c r="F83" i="74" l="1"/>
  <c r="F84" i="74"/>
  <c r="F86" i="74"/>
  <c r="F87" i="74"/>
  <c r="F89" i="74"/>
  <c r="F90" i="74"/>
  <c r="F92" i="74"/>
  <c r="F93" i="74"/>
  <c r="F95" i="74"/>
  <c r="F96" i="74"/>
  <c r="F98" i="74"/>
  <c r="F99" i="74"/>
  <c r="F101" i="74"/>
  <c r="F102" i="74"/>
  <c r="F104" i="74"/>
  <c r="F105" i="74"/>
  <c r="F107" i="74"/>
  <c r="F108" i="74"/>
  <c r="F110" i="74"/>
  <c r="F111" i="74"/>
  <c r="F113" i="74"/>
  <c r="F114" i="74"/>
  <c r="F116" i="74"/>
  <c r="F117" i="74"/>
  <c r="F115" i="74"/>
  <c r="F112" i="74"/>
  <c r="F109" i="74"/>
  <c r="F106" i="74"/>
  <c r="F103" i="74"/>
  <c r="F100" i="74"/>
  <c r="F97" i="74"/>
  <c r="F94" i="74"/>
  <c r="F91" i="74"/>
  <c r="F88" i="74"/>
  <c r="F85" i="74"/>
  <c r="F82" i="74"/>
  <c r="F80" i="74"/>
  <c r="F81" i="74"/>
  <c r="F79" i="74"/>
  <c r="F76" i="74"/>
  <c r="F77" i="74"/>
  <c r="F78" i="74"/>
  <c r="F73" i="74"/>
  <c r="F74" i="74"/>
  <c r="F75" i="74"/>
  <c r="D68" i="74"/>
  <c r="D69" i="74"/>
  <c r="D70" i="74"/>
  <c r="D71" i="74"/>
  <c r="D72" i="74"/>
  <c r="D62" i="74"/>
  <c r="D63" i="74"/>
  <c r="D64" i="74"/>
  <c r="D65" i="74"/>
  <c r="D66" i="74"/>
  <c r="D56" i="74"/>
  <c r="D57" i="74"/>
  <c r="D58" i="74"/>
  <c r="D59" i="74"/>
  <c r="D60" i="74"/>
  <c r="D50" i="74"/>
  <c r="D51" i="74"/>
  <c r="D52" i="74"/>
  <c r="D53" i="74"/>
  <c r="D54" i="74"/>
  <c r="D44" i="74"/>
  <c r="D45" i="74"/>
  <c r="D46" i="74"/>
  <c r="D47" i="74"/>
  <c r="D48" i="74"/>
  <c r="D38" i="74"/>
  <c r="D39" i="74"/>
  <c r="D40" i="74"/>
  <c r="D41" i="74"/>
  <c r="D42" i="74"/>
  <c r="D32" i="74"/>
  <c r="D33" i="74"/>
  <c r="D34" i="74"/>
  <c r="D35" i="74"/>
  <c r="D36" i="74"/>
  <c r="D26" i="74"/>
  <c r="D27" i="74"/>
  <c r="D28" i="74"/>
  <c r="D29" i="74"/>
  <c r="D30" i="74"/>
  <c r="D20" i="74"/>
  <c r="D21" i="74"/>
  <c r="D22" i="74"/>
  <c r="D23" i="74"/>
  <c r="D24" i="74"/>
  <c r="D67" i="74"/>
  <c r="D61" i="74"/>
  <c r="D55" i="74"/>
  <c r="D49" i="74"/>
  <c r="D43" i="74"/>
  <c r="D37" i="74"/>
  <c r="D31" i="74"/>
  <c r="D25" i="74"/>
  <c r="D19" i="74"/>
  <c r="D13" i="74"/>
  <c r="D14" i="74"/>
  <c r="D15" i="74"/>
  <c r="D16" i="74"/>
  <c r="D17" i="74"/>
  <c r="D18" i="74"/>
  <c r="C80" i="74"/>
  <c r="C81" i="74"/>
  <c r="C79" i="74"/>
  <c r="C76" i="74"/>
  <c r="C77" i="74"/>
  <c r="C78" i="74"/>
  <c r="C73" i="74"/>
  <c r="C74" i="74"/>
  <c r="C75" i="74"/>
  <c r="B4" i="70"/>
  <c r="F49" i="74" l="1"/>
  <c r="F124" i="74"/>
  <c r="F125" i="74"/>
  <c r="F126" i="74"/>
  <c r="F127" i="74"/>
  <c r="F128" i="74"/>
  <c r="F129" i="74"/>
  <c r="F23" i="74" l="1"/>
  <c r="F17" i="74"/>
  <c r="F18" i="74"/>
  <c r="F24" i="74"/>
  <c r="F22" i="74"/>
  <c r="F16" i="74"/>
  <c r="F20" i="74"/>
  <c r="F14" i="74"/>
  <c r="F21" i="74"/>
  <c r="F15" i="74"/>
  <c r="F19" i="74" l="1"/>
  <c r="F13" i="74"/>
  <c r="C118" i="74" l="1"/>
  <c r="F118" i="74" l="1"/>
  <c r="C33" i="73"/>
  <c r="C37" i="73" s="1"/>
  <c r="A33" i="73"/>
  <c r="C35" i="73"/>
  <c r="C36" i="73"/>
  <c r="C34" i="73"/>
  <c r="A31" i="73"/>
  <c r="A32" i="73"/>
  <c r="A21" i="73"/>
  <c r="A22" i="73"/>
  <c r="A23" i="73"/>
  <c r="A24" i="73"/>
  <c r="A20" i="73"/>
  <c r="A19" i="73"/>
  <c r="C31" i="73"/>
  <c r="C32" i="73"/>
  <c r="C22" i="73"/>
  <c r="C19" i="73"/>
  <c r="C20" i="73"/>
  <c r="C21" i="73"/>
  <c r="C23" i="73"/>
  <c r="E22" i="73"/>
  <c r="M24" i="73"/>
  <c r="K24" i="73"/>
  <c r="I24" i="73"/>
  <c r="G24" i="73"/>
  <c r="E24" i="73"/>
  <c r="C24" i="73"/>
  <c r="M23" i="73"/>
  <c r="K23" i="73"/>
  <c r="I23" i="73"/>
  <c r="G23" i="73"/>
  <c r="E23" i="73"/>
  <c r="M22" i="73"/>
  <c r="K22" i="73"/>
  <c r="I22" i="73"/>
  <c r="G22" i="73"/>
  <c r="M21" i="73"/>
  <c r="K21" i="73"/>
  <c r="I21" i="73"/>
  <c r="G21" i="73"/>
  <c r="E21" i="73"/>
  <c r="M20" i="73"/>
  <c r="K20" i="73"/>
  <c r="I20" i="73"/>
  <c r="G20" i="73"/>
  <c r="E20" i="73"/>
  <c r="M19" i="73"/>
  <c r="K19" i="73"/>
  <c r="I19" i="73"/>
  <c r="G19" i="73"/>
  <c r="E19" i="73"/>
  <c r="A2" i="73"/>
  <c r="A1" i="73"/>
  <c r="F122" i="74"/>
  <c r="F121" i="74"/>
  <c r="C123" i="74"/>
  <c r="C119" i="74"/>
  <c r="C120" i="74"/>
  <c r="C121" i="74"/>
  <c r="C122" i="74"/>
  <c r="F72" i="74"/>
  <c r="F71" i="74"/>
  <c r="F70" i="74"/>
  <c r="F69" i="74"/>
  <c r="F68" i="74"/>
  <c r="F67" i="74"/>
  <c r="F66" i="74"/>
  <c r="F65" i="74"/>
  <c r="F64" i="74"/>
  <c r="F63" i="74"/>
  <c r="F62" i="74"/>
  <c r="F61" i="74"/>
  <c r="F60" i="74"/>
  <c r="F59" i="74"/>
  <c r="F58" i="74"/>
  <c r="F57" i="74"/>
  <c r="F56" i="74"/>
  <c r="F55" i="74"/>
  <c r="F54" i="74"/>
  <c r="F53" i="74"/>
  <c r="F52" i="74"/>
  <c r="F51" i="74"/>
  <c r="F50" i="74"/>
  <c r="F29" i="74"/>
  <c r="F35" i="74"/>
  <c r="F41" i="74"/>
  <c r="F47" i="74"/>
  <c r="F30" i="74"/>
  <c r="F36" i="74"/>
  <c r="F42" i="74"/>
  <c r="F48" i="74"/>
  <c r="F45" i="74"/>
  <c r="F44" i="74"/>
  <c r="F43" i="74"/>
  <c r="F46" i="74"/>
  <c r="F39" i="74"/>
  <c r="F38" i="74"/>
  <c r="F37" i="74"/>
  <c r="F40" i="74"/>
  <c r="F33" i="74"/>
  <c r="F32" i="74"/>
  <c r="F31" i="74"/>
  <c r="F34" i="74"/>
  <c r="F27" i="74"/>
  <c r="F26" i="74"/>
  <c r="F25" i="74"/>
  <c r="F28" i="74"/>
  <c r="F120" i="74" l="1"/>
  <c r="C127" i="74"/>
  <c r="C67" i="74"/>
  <c r="C55" i="74"/>
  <c r="C43" i="74"/>
  <c r="C13" i="74"/>
  <c r="C19" i="74"/>
  <c r="C31" i="74"/>
  <c r="C61" i="74"/>
  <c r="C49" i="74"/>
  <c r="C37" i="74"/>
  <c r="C25" i="74"/>
  <c r="F123" i="74"/>
  <c r="C24" i="74"/>
  <c r="C60" i="74"/>
  <c r="C48" i="74"/>
  <c r="C66" i="74"/>
  <c r="C42" i="74"/>
  <c r="C30" i="74"/>
  <c r="C72" i="74"/>
  <c r="C36" i="74"/>
  <c r="C54" i="74"/>
  <c r="C18" i="74"/>
  <c r="F119" i="74"/>
  <c r="C59" i="74"/>
  <c r="C65" i="74"/>
  <c r="C53" i="74"/>
  <c r="C41" i="74"/>
  <c r="C17" i="74"/>
  <c r="C71" i="74"/>
  <c r="C35" i="74"/>
  <c r="C29" i="74"/>
  <c r="C47" i="74"/>
  <c r="C23" i="74"/>
  <c r="C46" i="74"/>
  <c r="C64" i="74"/>
  <c r="C52" i="74"/>
  <c r="C40" i="74"/>
  <c r="C22" i="74"/>
  <c r="C28" i="74"/>
  <c r="C16" i="74"/>
  <c r="C58" i="74"/>
  <c r="C34" i="74"/>
  <c r="C70" i="74"/>
  <c r="C129" i="74"/>
  <c r="C63" i="74"/>
  <c r="C51" i="74"/>
  <c r="C39" i="74"/>
  <c r="C27" i="74"/>
  <c r="C15" i="74"/>
  <c r="C69" i="74"/>
  <c r="C57" i="74"/>
  <c r="C45" i="74"/>
  <c r="C33" i="74"/>
  <c r="C21" i="74"/>
  <c r="C125" i="74"/>
  <c r="C62" i="74"/>
  <c r="C38" i="74"/>
  <c r="C32" i="74"/>
  <c r="C50" i="74"/>
  <c r="C26" i="74"/>
  <c r="C14" i="74"/>
  <c r="C20" i="74"/>
  <c r="C68" i="74"/>
  <c r="C44" i="74"/>
  <c r="C56" i="74"/>
  <c r="E25" i="73"/>
  <c r="E26" i="73" s="1"/>
  <c r="G25" i="73"/>
  <c r="G26" i="73" s="1"/>
  <c r="I25" i="73"/>
  <c r="I26" i="73" s="1"/>
  <c r="K25" i="73"/>
  <c r="K26" i="73" s="1"/>
  <c r="C25" i="73"/>
  <c r="C26" i="73" s="1"/>
  <c r="M25" i="73"/>
  <c r="M26" i="73" s="1"/>
  <c r="A2" i="71"/>
  <c r="A1" i="71"/>
  <c r="C124" i="74" l="1"/>
  <c r="C128" i="74"/>
  <c r="C126" i="7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<sst xmlns="http://schemas.openxmlformats.org/spreadsheetml/2006/main" count="602" uniqueCount="272">
  <si>
    <t>State of Illinois Department of Innovation and Technology</t>
  </si>
  <si>
    <t>Mainframe Application and Payroll M&amp;O Services Procurement</t>
  </si>
  <si>
    <t>Attachment B. Price Workbook</t>
  </si>
  <si>
    <t>Offeror:</t>
  </si>
  <si>
    <t>Insert Offeror Name</t>
  </si>
  <si>
    <t>Introduction</t>
  </si>
  <si>
    <r>
      <t xml:space="preserve">This Microsoft Excel Price Workbook contains multiple worksheets/tabs and is designed to provide an understanding of the costing model used by the Offeror. 
A. Use of this Price Workbook is essential to the Offer/Proposal evaluation, and it is required that the Offeror use this form in preparing its pricing response to this RFP. 
B. Please refer to the main RFP document for details describing the scale, scope and complexity of services of this RFP, and price in accordance with this Price Workbook. 
C. In addition to the instructions presented in this "TOC &amp; Instructions" tab, there are additional instructions and guidance presented within the subsequent tabs of this Workbook.
D. Cells requiring Offeror data entry are marked in light-green to clearly indicate which cells are available for data entry as indicated above left.
</t>
    </r>
    <r>
      <rPr>
        <sz val="11"/>
        <color theme="1"/>
        <rFont val="Tahoma"/>
        <family val="2"/>
      </rPr>
      <t xml:space="preserve">E. All costs to the State must be tied to deliverables in Worksheet 4, Worksheet 5, and Worksheet 6.
</t>
    </r>
    <r>
      <rPr>
        <sz val="11"/>
        <color rgb="FF000000"/>
        <rFont val="Tahoma"/>
        <family val="2"/>
      </rPr>
      <t>F. This Price Workbook shall be completed and be packaged separately from the rest of the Offeror's Proposal.</t>
    </r>
  </si>
  <si>
    <t>Worksheet Title / Hyperlink</t>
  </si>
  <si>
    <t>Description</t>
  </si>
  <si>
    <t>Instructions</t>
  </si>
  <si>
    <t>3. Total Price Summary</t>
  </si>
  <si>
    <t xml:space="preserve">Worksheet that calculates total pricing.  </t>
  </si>
  <si>
    <r>
      <rPr>
        <b/>
        <sz val="11"/>
        <color rgb="FF000000"/>
        <rFont val="Tahoma"/>
        <family val="2"/>
      </rPr>
      <t xml:space="preserve">Do Not Edit This Tab.
</t>
    </r>
    <r>
      <rPr>
        <sz val="11"/>
        <color rgb="FF000000"/>
        <rFont val="Tahoma"/>
        <family val="2"/>
      </rPr>
      <t xml:space="preserve">
This worksheet calculates total costs based on the data entered into </t>
    </r>
    <r>
      <rPr>
        <b/>
        <sz val="11"/>
        <color rgb="FF000000"/>
        <rFont val="Tahoma"/>
        <family val="2"/>
      </rPr>
      <t xml:space="preserve">Worksheet 4 and Worksheet 5. </t>
    </r>
    <r>
      <rPr>
        <sz val="11"/>
        <color rgb="FF000000"/>
        <rFont val="Tahoma"/>
        <family val="2"/>
      </rPr>
      <t xml:space="preserve">
There is no data entry into this worksheet tab.
Note: Offeror is responsible for ensuring that all formulas calculate correctly throughout the workbook.</t>
    </r>
  </si>
  <si>
    <t>4. App and Payroll M&amp;O Support</t>
  </si>
  <si>
    <t>Worksheet for pricing of hosting, maintenance and operations and one-time costs.</t>
  </si>
  <si>
    <t xml:space="preserve">This worksheet is designed to elicit the pricing of ongoing costs such as hosting, maintenance and operations (M&amp;O) throughout the contract term. The worksheet is structured so that costs are itemized. Offerors are required to account for any annual increase or decrease and Consumer Index Pricing (CPI) when providing the overall price.
</t>
  </si>
  <si>
    <t>5. App Payroll M&amp;O Hourly Rate</t>
  </si>
  <si>
    <t>Worksheet for Offeror to list hourly Price for Operational and Optimization Support.</t>
  </si>
  <si>
    <t xml:space="preserve">This  worksheet shall be used by the Offeror to provide a fixed hourly rate for Operational and Optimization support and implementation services, to be authorized by DoIT at DoIT's discretion. This is for work performed on an as-needed basis and outside of the standard operataional costs. Any hourly rate work is If Applicable.
Note: Offerors are responsible to ensure all formulas calculate correctly. </t>
  </si>
  <si>
    <t>6. Assumptions</t>
  </si>
  <si>
    <t>Worksheet to itemize all assumptions upon which its pricing is dependent.</t>
  </si>
  <si>
    <t xml:space="preserve">This worksheet shall be used by the Offeror to provide all assumptions upon which its pricing is dependent.
Note: Offerors are responsible to ensure all formulas calculate correctly. </t>
  </si>
  <si>
    <t>7.  BidBuy Worksheet</t>
  </si>
  <si>
    <t xml:space="preserve">Worksheet to enumerate pricing data for streamlined entry into BidBuy </t>
  </si>
  <si>
    <r>
      <rPr>
        <b/>
        <sz val="11"/>
        <color rgb="FF000000"/>
        <rFont val="Tahoma"/>
        <family val="2"/>
      </rPr>
      <t xml:space="preserve">Do Not Edit This Tab.
</t>
    </r>
    <r>
      <rPr>
        <sz val="11"/>
        <color rgb="FF000000"/>
        <rFont val="Tahoma"/>
        <family val="2"/>
      </rPr>
      <t xml:space="preserve">
This worksheet displays select pricing data entered into </t>
    </r>
    <r>
      <rPr>
        <b/>
        <sz val="11"/>
        <color rgb="FF000000"/>
        <rFont val="Tahoma"/>
        <family val="2"/>
      </rPr>
      <t xml:space="preserve">Worksheet 4 and Worksheet 5. </t>
    </r>
    <r>
      <rPr>
        <sz val="11"/>
        <color rgb="FF000000"/>
        <rFont val="Tahoma"/>
        <family val="2"/>
      </rPr>
      <t xml:space="preserve">
There is no data entry into this worksheet tab.
Note: Offeror is responsible for ensuring that all formulas calculate correctly throughout the workbook.</t>
    </r>
  </si>
  <si>
    <t>Offeror</t>
  </si>
  <si>
    <t>Total Price Summary</t>
  </si>
  <si>
    <t>Est. Annual - Total Payroll M&amp;O Support Services Cost Summary</t>
  </si>
  <si>
    <t>Initial Term (Years 1-3)</t>
  </si>
  <si>
    <t>Initial Term (Years 4-5)</t>
  </si>
  <si>
    <t>Initial Term (Years 6-7)</t>
  </si>
  <si>
    <t>Initial Term (Years 8-9)</t>
  </si>
  <si>
    <t>Initial Term (Year 10)</t>
  </si>
  <si>
    <t>Resource Unit Category</t>
  </si>
  <si>
    <t>Payroll and Applications M&amp;O Full Time Resource Unit (FTRU)</t>
  </si>
  <si>
    <t>Vendor Project/Program Manager Liaison</t>
  </si>
  <si>
    <t>TOTAL Deliverable Costs</t>
  </si>
  <si>
    <t xml:space="preserve">Payroll Services Hourly Rate (Cost of One Hour)	</t>
  </si>
  <si>
    <t>Renewal Terms (Years 6-7)
If Applicable</t>
  </si>
  <si>
    <t>Renewal Terms (Years 8-9)
If Applicable</t>
  </si>
  <si>
    <t>Renewal Term (Year 10)
If Applicable</t>
  </si>
  <si>
    <t>TOTALS</t>
  </si>
  <si>
    <t>Mainframe Skills Senior</t>
  </si>
  <si>
    <t>Mainframe Skills Intermediate</t>
  </si>
  <si>
    <t>Mainframe Skills Junior</t>
  </si>
  <si>
    <t>Integration Engineering Skills Senior</t>
  </si>
  <si>
    <t>Integration Engineering Skills Intermediate</t>
  </si>
  <si>
    <t>Integration Engineering Skills Junior</t>
  </si>
  <si>
    <t>Mainframe Security Skills Senior</t>
  </si>
  <si>
    <t>Mainframe Security Skills Intermediate</t>
  </si>
  <si>
    <t>Mainframe Security Skills Junior</t>
  </si>
  <si>
    <t>Project/Program Management Skills Senior</t>
  </si>
  <si>
    <t>Project/Program Management Skills Intermediate</t>
  </si>
  <si>
    <t>Project/Program Management Skills Junior</t>
  </si>
  <si>
    <t>Hourly Rate Price for Evaluation</t>
  </si>
  <si>
    <t>Totals By Contract Year</t>
  </si>
  <si>
    <t>Initial Term (years 1-5)</t>
  </si>
  <si>
    <t>EST. TOTAL YEARLY CONTRACT COSTS</t>
  </si>
  <si>
    <t>EST. TOTAL INITIAL CONTRACT COSTS</t>
  </si>
  <si>
    <t>TOTAL HOURLY RATE PRICE FOR EVALUATION</t>
  </si>
  <si>
    <t>Vendor Cost</t>
  </si>
  <si>
    <t>Information and Instructions</t>
  </si>
  <si>
    <t>Full-Time Resource Unit (FTRU) Definition and Scope</t>
  </si>
  <si>
    <r>
      <rPr>
        <sz val="11"/>
        <color rgb="FF000000"/>
        <rFont val="Tahoma"/>
        <family val="2"/>
      </rPr>
      <t xml:space="preserve">• </t>
    </r>
    <r>
      <rPr>
        <u/>
        <sz val="11"/>
        <color rgb="FF000000"/>
        <rFont val="Tahoma"/>
        <family val="2"/>
      </rPr>
      <t>FTRU</t>
    </r>
    <r>
      <rPr>
        <sz val="11"/>
        <color rgb="FF000000"/>
        <rFont val="Tahoma"/>
        <family val="2"/>
      </rPr>
      <t xml:space="preserve">: A standard measurement of effort required to deliver specific skills for support services as outlined </t>
    </r>
    <r>
      <rPr>
        <sz val="11"/>
        <rFont val="Tahoma"/>
        <family val="2"/>
      </rPr>
      <t>in cells B22-B29</t>
    </r>
    <r>
      <rPr>
        <sz val="11"/>
        <color rgb="FFFF0000"/>
        <rFont val="Tahoma"/>
        <family val="2"/>
      </rPr>
      <t xml:space="preserve"> </t>
    </r>
    <r>
      <rPr>
        <sz val="11"/>
        <color rgb="FF000000"/>
        <rFont val="Tahoma"/>
        <family val="2"/>
      </rPr>
      <t>below. Each FTRU equates to the workload of what a single full-time resource would complete in one (1) year (approximately 2,080 hours).</t>
    </r>
  </si>
  <si>
    <r>
      <t xml:space="preserve">• </t>
    </r>
    <r>
      <rPr>
        <u/>
        <sz val="11"/>
        <color rgb="FF000000"/>
        <rFont val="Tahoma"/>
        <family val="2"/>
      </rPr>
      <t>Workload Estimation</t>
    </r>
    <r>
      <rPr>
        <sz val="11"/>
        <color rgb="FF000000"/>
        <rFont val="Tahoma"/>
        <family val="2"/>
      </rPr>
      <t xml:space="preserve">: The State uses FTRUs to define the collective amount of work needed for the required support services, rather than the number of resources assigned to the project. For example: If the estimated workload requires the equivalent skills of five (5) different </t>
    </r>
  </si>
  <si>
    <t xml:space="preserve">  professionals but only three (3) full-time resources' worth of effort (work hours), the State would request three (3) FTRUs instead of five (5) resources.</t>
  </si>
  <si>
    <r>
      <t xml:space="preserve">• </t>
    </r>
    <r>
      <rPr>
        <u/>
        <sz val="11"/>
        <color theme="1"/>
        <rFont val="Tahoma"/>
        <family val="2"/>
      </rPr>
      <t>Scope Focus</t>
    </r>
    <r>
      <rPr>
        <sz val="11"/>
        <color theme="1"/>
        <rFont val="Tahoma"/>
        <family val="2"/>
      </rPr>
      <t>: FTRUs will allow for delivery of all required support services with flexibility for the Awarded Vendor to allocate necessary resources and expertise to meet service objectives agreed on annually between the Vendor and DoIT.</t>
    </r>
  </si>
  <si>
    <t>Annual Planning and Forecasting</t>
  </si>
  <si>
    <r>
      <t xml:space="preserve">• </t>
    </r>
    <r>
      <rPr>
        <u/>
        <sz val="11"/>
        <color theme="1"/>
        <rFont val="Tahoma"/>
        <family val="2"/>
      </rPr>
      <t>Initial Assumption</t>
    </r>
    <r>
      <rPr>
        <sz val="11"/>
        <color theme="1"/>
        <rFont val="Tahoma"/>
        <family val="2"/>
      </rPr>
      <t xml:space="preserve">: DoIT assumes that the </t>
    </r>
    <r>
      <rPr>
        <b/>
        <sz val="11"/>
        <color rgb="FFFF0000"/>
        <rFont val="Tahoma"/>
        <family val="2"/>
      </rPr>
      <t xml:space="preserve">Vendor Project/Program Manager Liaison </t>
    </r>
    <r>
      <rPr>
        <sz val="11"/>
        <color theme="1"/>
        <rFont val="Tahoma"/>
        <family val="2"/>
      </rPr>
      <t xml:space="preserve">will be needed to support the service needs for the length of any resulting contract.  </t>
    </r>
  </si>
  <si>
    <r>
      <t xml:space="preserve">• </t>
    </r>
    <r>
      <rPr>
        <u/>
        <sz val="11"/>
        <color theme="1"/>
        <rFont val="Tahoma"/>
        <family val="2"/>
      </rPr>
      <t>Annual Scope Requirement Timing</t>
    </r>
    <r>
      <rPr>
        <sz val="11"/>
        <color theme="1"/>
        <rFont val="Tahoma"/>
        <family val="2"/>
      </rPr>
      <t>: 90 days after a signed SOW, the State will complete a Scoping Requirements exercise with the Vendor Project/Program Manager Liaison</t>
    </r>
    <r>
      <rPr>
        <b/>
        <sz val="11"/>
        <color theme="1"/>
        <rFont val="Tahoma"/>
        <family val="2"/>
      </rPr>
      <t xml:space="preserve"> </t>
    </r>
    <r>
      <rPr>
        <sz val="11"/>
        <color theme="1"/>
        <rFont val="Tahoma"/>
        <family val="2"/>
      </rPr>
      <t>to identify the FTRU needs for the remainder of that year. For each additional year of the contract term, the Annual Scope Requirement exercise will be conducted by the Vendor Project/Program Manager Liaison for any and all resulting SOW engagements resulting from this contract, and to be completed during Q3 to collaboratively forecast projects, effort, and resource needs for the following year.</t>
    </r>
  </si>
  <si>
    <r>
      <t xml:space="preserve">• </t>
    </r>
    <r>
      <rPr>
        <u/>
        <sz val="11"/>
        <color theme="1"/>
        <rFont val="Tahoma"/>
        <family val="2"/>
      </rPr>
      <t>Resource Planning and Adjustments</t>
    </r>
    <r>
      <rPr>
        <sz val="11"/>
        <color theme="1"/>
        <rFont val="Tahoma"/>
        <family val="2"/>
      </rPr>
      <t>: The forecasting process will allow the Vendor adequate time during Q4 to plan for and, if necessary, hire additional resource to meet the anticipated needs.</t>
    </r>
  </si>
  <si>
    <r>
      <t xml:space="preserve">• </t>
    </r>
    <r>
      <rPr>
        <u/>
        <sz val="11"/>
        <color theme="1"/>
        <rFont val="Tahoma"/>
        <family val="2"/>
      </rPr>
      <t>Flexibility and Alignment</t>
    </r>
    <r>
      <rPr>
        <sz val="11"/>
        <color theme="1"/>
        <rFont val="Tahoma"/>
        <family val="2"/>
      </rPr>
      <t>: By aligning resource planning with the responsibilities of the Program/Project Manager, the Awarded Vendor will be able to provide appropriate allocation of FTRUs to deliver the required support services efficiently and effectively.</t>
    </r>
  </si>
  <si>
    <t>Cost Instructions</t>
  </si>
  <si>
    <r>
      <rPr>
        <sz val="11"/>
        <color rgb="FF000000"/>
        <rFont val="Tahoma"/>
        <family val="2"/>
      </rPr>
      <t xml:space="preserve">• In columns C-G (row 22), the Offeror shall provide the total annual cost per FTRU in order to provide the Support Services listed in column B (rows 22 - 30) for the corresponding contract term years as defined in row 21. </t>
    </r>
    <r>
      <rPr>
        <b/>
        <sz val="11"/>
        <color rgb="FFFF0000"/>
        <rFont val="Tahoma"/>
        <family val="2"/>
      </rPr>
      <t xml:space="preserve"> </t>
    </r>
    <r>
      <rPr>
        <sz val="11"/>
        <rFont val="Tahoma"/>
        <family val="2"/>
      </rPr>
      <t>The total annual support cost will be multiplied by the FTRUs identified by the annual scoping deliverable and as visualized in Worksheet 3 Total Cost Summary.</t>
    </r>
  </si>
  <si>
    <r>
      <t>• In columns C-G</t>
    </r>
    <r>
      <rPr>
        <sz val="11"/>
        <rFont val="Tahoma"/>
        <family val="2"/>
      </rPr>
      <t xml:space="preserve"> (row 30), t</t>
    </r>
    <r>
      <rPr>
        <sz val="11"/>
        <color theme="1"/>
        <rFont val="Tahoma"/>
        <family val="2"/>
      </rPr>
      <t>he Offeror shall provide the total cost of the Program/Project Manage for the corresponding contract term years as define in</t>
    </r>
    <r>
      <rPr>
        <b/>
        <sz val="11"/>
        <color rgb="FFFF0000"/>
        <rFont val="Tahoma"/>
        <family val="2"/>
      </rPr>
      <t xml:space="preserve"> </t>
    </r>
    <r>
      <rPr>
        <sz val="11"/>
        <rFont val="Tahoma"/>
        <family val="2"/>
      </rPr>
      <t>row 21.</t>
    </r>
  </si>
  <si>
    <t>Support Service</t>
  </si>
  <si>
    <t xml:space="preserve">Included Support Services </t>
  </si>
  <si>
    <t>Annual FTRU Cost</t>
  </si>
  <si>
    <t>Years 1 - 3</t>
  </si>
  <si>
    <t>Years 4 - 5</t>
  </si>
  <si>
    <t>Years 6 - 7</t>
  </si>
  <si>
    <t>Years 8 - 9</t>
  </si>
  <si>
    <t>Year 10</t>
  </si>
  <si>
    <t>Full Time Resource Unit</t>
  </si>
  <si>
    <t>Mainframe Skills</t>
  </si>
  <si>
    <t>Expertise in common Mainframe technologies (e.g., Assembler, COBOL, EasyTrieve, CICS, CISC Map, JCL, CA Scheduler DB2, IMS, Rocket Software Mobius, CA-TELON, among others described throughout the RFP) for payroll system development and maintenance.</t>
  </si>
  <si>
    <t>Integration Engineering Skills</t>
  </si>
  <si>
    <t>Skills in system integration and testing, ensuring seamless operation across mainframe and non-mainframe platforms and expertise in common Mainframe technologies (e.g., Assembler, COBOL, EasyTrieve, CICS, CISC Map, DB2, JCL, CA Scheduler, IMS, Rocket Software Mobius, CA-TELON, among others described throughout the RFP) for payroll system development and maintenance.</t>
  </si>
  <si>
    <t>Mainframe Security Skills</t>
  </si>
  <si>
    <t>Proficiency in mainframe security (e.g., RACF, Data security, and network protocols) to safeguard sensitive payroll data and ensure compliance and expertise in common Mainframe technologies (e.g., Assembler, COBOL, EasyTrieve, CICS, CISC Map, DB2, JCL, CA Scheduler, IMS, Rocket Software Mobius, CA-TELON, among others described throughout the RFP) for payroll system development and maintenance.</t>
  </si>
  <si>
    <t>Vendor Project/Program Manager Liaison Skills</t>
  </si>
  <si>
    <t>Experience in managing complex IT projects, coordinating between departments, and ensuring timely delivery of milestones.</t>
  </si>
  <si>
    <t>The Vendor Project/Program Manager Liaison is a crucial role responsible for managing all vendor resources and engagements with the State, serving as the primary coordinator and communicator. This position ensures optimal resource allocation and utilization, oversees project activities and timelines, and facilitates clear and consistent communication with the State. The Vendor Project/Program Manager Liaison maintains visibility on the State's staffing needs, collaborating to forecast future requirements and plan adjustments. Additionally, the role involves overseeing project execution to ensure compliance with scope, budget, and timeline, while identifying and mitigating risks. Performance monitoring is essential, with the implementation of metrics and reporting systems to track progress and ensure quality standards. Through these responsibilities, the Vendor Project/Program Manager Liaison ensures successful delivery of support services and fosters a collaborative relationship with the State.</t>
  </si>
  <si>
    <t>Mainframe Optional Operational and Optimization Hourly Rate</t>
  </si>
  <si>
    <t>Introduction and Instruction Notes</t>
  </si>
  <si>
    <t>This worksheet pertains to specific roles that DoIT would like the Offeror to provide an hourly rate for.  These services and rates are excluded from all of the services and deliverables listed throughout the other tabs of this workbook.    All cells shaded in green are to be completed by the Offeror.</t>
  </si>
  <si>
    <t>Column A</t>
  </si>
  <si>
    <t>This column describes the type of staff role that DoIT would request.</t>
  </si>
  <si>
    <t>Column B</t>
  </si>
  <si>
    <t>Column C</t>
  </si>
  <si>
    <t>Column D</t>
  </si>
  <si>
    <t>Table 1</t>
  </si>
  <si>
    <t>Role</t>
  </si>
  <si>
    <t>Senior</t>
  </si>
  <si>
    <t>Intermediate</t>
  </si>
  <si>
    <t>Junior</t>
  </si>
  <si>
    <t>Project/Program Management Skills</t>
  </si>
  <si>
    <t>Other (specify)</t>
  </si>
  <si>
    <t>Table 2</t>
  </si>
  <si>
    <t>Table 3</t>
  </si>
  <si>
    <t>Renewal Terms (Years 6-7) If Applicable</t>
  </si>
  <si>
    <t>Table 4</t>
  </si>
  <si>
    <t>Renewal Terms (Years 8-9) If Applicable</t>
  </si>
  <si>
    <t>Table 5</t>
  </si>
  <si>
    <t xml:space="preserve">Renewal Terms (Years 10) If Applicable	</t>
  </si>
  <si>
    <t xml:space="preserve"> Assumptions </t>
  </si>
  <si>
    <t>Introductions and Instruction Notes</t>
  </si>
  <si>
    <t xml:space="preserve">The Offerors are required to clearly define all assumptions </t>
  </si>
  <si>
    <t xml:space="preserve">Insert as many lines as necessary to ensure all concerns are accurately expressed. </t>
  </si>
  <si>
    <t>Assumptions must not conflict with the Terms and Conditions or Requirements of this RFP.</t>
  </si>
  <si>
    <t xml:space="preserve">ASSUMPTIONS 
</t>
  </si>
  <si>
    <t>Offeror BidBuy Response</t>
  </si>
  <si>
    <t>Introduction and Instructions Notes:</t>
  </si>
  <si>
    <r>
      <t xml:space="preserve">1) Please review the information below for accuracy. 
2) Use this information when entering your pricing information where applicable into BidBuy, as noted in section C. of the main RFP document. The values from Column E should be entered into the BidBuy line items as the unit cost in the same order shown below.
</t>
    </r>
    <r>
      <rPr>
        <b/>
        <sz val="11"/>
        <color rgb="FFFF0000"/>
        <rFont val="Tahoma"/>
        <family val="2"/>
      </rPr>
      <t>NOTE: It is important to note that all vendors will ONLY be evaluated by the pricing information on BidBuy and not this workbook. This workbook should still be submitted with the Offer as it contains additional detail for use during contract management.</t>
    </r>
  </si>
  <si>
    <t>Print Sequence</t>
  </si>
  <si>
    <t>Quantity</t>
  </si>
  <si>
    <t>UOM</t>
  </si>
  <si>
    <t>Unit Cost</t>
  </si>
  <si>
    <t>Mainframe Skills - Senior - Years 1-3</t>
  </si>
  <si>
    <t>Hour</t>
  </si>
  <si>
    <t>Integration Engineering Skills - Senior - Years 1-3</t>
  </si>
  <si>
    <t>Mainframe Security Skills - Senior - Years 1-3</t>
  </si>
  <si>
    <t>Project/Program Management Skills - Senior - Years 1-3</t>
  </si>
  <si>
    <t>Mainframe Skills -Intermediate - Years 1-3</t>
  </si>
  <si>
    <t>Integration Engineering Skills - Intermediate - Years 1-3</t>
  </si>
  <si>
    <t>Mainframe Security Skills - Intermediate - Years 1-3</t>
  </si>
  <si>
    <t>Project/Program Management Skills -Intermediate - Years 1-3</t>
  </si>
  <si>
    <t>Mainframe Skills - Junior - Years 1-3</t>
  </si>
  <si>
    <t>Integration Engineering Skills - Junior - Years 1-3</t>
  </si>
  <si>
    <t>Mainframe Security Skills - Junior - Years 1-3</t>
  </si>
  <si>
    <t>Project/Program Management Skills -Junior - Years 1-3</t>
  </si>
  <si>
    <t>Mainframe Skills - Senior - Years 4 - 5</t>
  </si>
  <si>
    <t>Integration Engineering Skills - Senior - Years 4 - 5</t>
  </si>
  <si>
    <t>Mainframe Security Skills - Senior - Years 4 - 5</t>
  </si>
  <si>
    <t xml:space="preserve"> </t>
  </si>
  <si>
    <t>Project/Program Management Skills - Senior - Years 4 - 5</t>
  </si>
  <si>
    <t>Mainframe Skills -Intermediate - Years 4 - 5</t>
  </si>
  <si>
    <t>Integration Engineering Skills - Intermediate - Years 4 - 5</t>
  </si>
  <si>
    <t>Mainframe Security Skills - Intermediate - Years 4 - 5</t>
  </si>
  <si>
    <t>Project/Program Management Skills -Intermediate - Years 4 - 5</t>
  </si>
  <si>
    <t>Mainframe Skills - Junior - Years 4 - 5</t>
  </si>
  <si>
    <t>Integration Engineering Skills - Junior - Years 4 - 5</t>
  </si>
  <si>
    <t>Mainframe Security Skills - Junior - Years 4 - 5</t>
  </si>
  <si>
    <t>Project/Program Management Skills -Junior - Years 4 - 5</t>
  </si>
  <si>
    <t>Mainframe Skills - Senior - Years 6 - 7</t>
  </si>
  <si>
    <t>Integration Engineering Skills - Senior - Years 6 - 7</t>
  </si>
  <si>
    <t>Mainframe Security Skills - Senior - Years 6 - 7</t>
  </si>
  <si>
    <t>Project/Program Management Skills - Senior - Years 6 - 7</t>
  </si>
  <si>
    <t>Mainframe Skills -Intermediate - Years 6 - 7</t>
  </si>
  <si>
    <t>Integration Engineering Skills - Intermediate - Years 6 - 7</t>
  </si>
  <si>
    <t>Mainframe Security Skills - Intermediate - Years 6 - 7</t>
  </si>
  <si>
    <t>Project/Program Management Skills -Intermediate - Years 6 - 7</t>
  </si>
  <si>
    <t>Mainframe Skills - Junior - Years 6 - 7</t>
  </si>
  <si>
    <t>Integration Engineering Skills - Junior - Years 6 - 7</t>
  </si>
  <si>
    <t>Mainframe Security Skills - Junior - Years 6 - 7</t>
  </si>
  <si>
    <t>Project/Program Management Skills -Junior - Years 6 - 7</t>
  </si>
  <si>
    <t>Mainframe Skills - Senior - Years 8 - 9</t>
  </si>
  <si>
    <t>Integration Engineering Skills - Senior - Years 8 - 9</t>
  </si>
  <si>
    <t>Mainframe Security Skills - Senior - Years 8 - 9</t>
  </si>
  <si>
    <t>Project/Program Management Skills - Senior - Years 8 - 9</t>
  </si>
  <si>
    <t>Mainframe Skills -Intermediate - Years 8 - 9</t>
  </si>
  <si>
    <t>Integration Engineering Skills - Intermediate - Years 8 - 9</t>
  </si>
  <si>
    <t>Mainframe Security Skills - Intermediate - Years 8 - 9</t>
  </si>
  <si>
    <t>Project/Program Management Skills -Intermediate - Years 8 - 9</t>
  </si>
  <si>
    <t>Mainframe Skills - Junior - Years 8 - 9</t>
  </si>
  <si>
    <t>Integration Engineering Skills - Junior - Years 8 - 9</t>
  </si>
  <si>
    <t>Mainframe Security Skills - Junior - Years 8 - 9</t>
  </si>
  <si>
    <t>Project/Program Management Skills -Junior - Years 8 - 9</t>
  </si>
  <si>
    <t>Mainframe Skills - Senior - Year 10</t>
  </si>
  <si>
    <t>Integration Engineering Skills - Senior - Year 10</t>
  </si>
  <si>
    <t>Mainframe Security Skills - Senior - Year 10</t>
  </si>
  <si>
    <t>Project/Program Management Skills - Senior - Year 10</t>
  </si>
  <si>
    <t>Mainframe Skills -Intermediate - Year 10</t>
  </si>
  <si>
    <t>Integration Engineering Skills - Intermediate - Year 10</t>
  </si>
  <si>
    <t>Mainframe Security Skills - Intermediate - Year 10</t>
  </si>
  <si>
    <t>Project/Program Management Skills -Intermediate - Year 10</t>
  </si>
  <si>
    <t>Mainframe Skills - Junior - Year 10</t>
  </si>
  <si>
    <t>Integration Engineering Skills - Junior - Year 10</t>
  </si>
  <si>
    <t>Mainframe Security Skills - Junior - Year 10</t>
  </si>
  <si>
    <t>Project/Program Management Skills -Junior - Year 10</t>
  </si>
  <si>
    <t>Full Time Resource Unit - Years 1 - 3</t>
  </si>
  <si>
    <t>Year</t>
  </si>
  <si>
    <t>Full Time Resource Unit - Years 4 - 5</t>
  </si>
  <si>
    <t>Full Time Resource Unit - Years 6 - 7</t>
  </si>
  <si>
    <t>Full Time Resource Unit - Years 8 - 9</t>
  </si>
  <si>
    <t>Full Time Resource Unit - Year 10</t>
  </si>
  <si>
    <t>Vendor Project/Program Manager Liaison - Years 1 - 3</t>
  </si>
  <si>
    <t>Vendor Project/Program Manager Liaison - Years 4 - 5</t>
  </si>
  <si>
    <t>Vendor Project/Program Manager Liaison - Years 6 - 7</t>
  </si>
  <si>
    <t>Vendor Project/Program Manager Liaison - Years 8 - 9</t>
  </si>
  <si>
    <t>Vendor Project/Program Manager Liaison - Year 10</t>
  </si>
  <si>
    <t>Mainframe - Customer Owned: Recurring Services</t>
  </si>
  <si>
    <t>Avg. Monthly Est. Cost Per Unit</t>
  </si>
  <si>
    <r>
      <rPr>
        <b/>
        <sz val="10"/>
        <color rgb="FFFF0000"/>
        <rFont val="Tahoma"/>
        <family val="2"/>
      </rPr>
      <t xml:space="preserve">For State Only: </t>
    </r>
    <r>
      <rPr>
        <sz val="10"/>
        <color rgb="FFFF0000"/>
        <rFont val="Tahoma"/>
        <family val="2"/>
      </rPr>
      <t>Remove before publishing.
Tool for the state to estmate possible Recurring / Ongoing Price Component spend for estimating budgeting.</t>
    </r>
  </si>
  <si>
    <t>Supplier Provided Services</t>
  </si>
  <si>
    <t>Resource Category</t>
  </si>
  <si>
    <t>Unit of Measure</t>
  </si>
  <si>
    <t>Monthly Unit Price</t>
  </si>
  <si>
    <t>Infrastructure (Number of Mainframes)</t>
  </si>
  <si>
    <t>Per Mainframe</t>
  </si>
  <si>
    <t>Infrastructure (Managed Mainframe Service)</t>
  </si>
  <si>
    <t>Per MIPS</t>
  </si>
  <si>
    <t>Storage</t>
  </si>
  <si>
    <t>Per Terabyte</t>
  </si>
  <si>
    <t>Fields in Green Can be Changed</t>
  </si>
  <si>
    <t>Maintenance and Operation (Stabilize and Optimize Phase) Services (See RFP Section F.3)</t>
  </si>
  <si>
    <t>Fixed Per 100 MIPS</t>
  </si>
  <si>
    <t>Operational Performance Report Deliverable (F.3.23)</t>
  </si>
  <si>
    <t>Fixed</t>
  </si>
  <si>
    <t>Operational Optimization Report Deliverable (F.3.31)</t>
  </si>
  <si>
    <t>Recurring / Ongoing Price Component by Contract Year after Go-Live - MFaaS</t>
  </si>
  <si>
    <t xml:space="preserve"> Volume Count - Example 1</t>
  </si>
  <si>
    <t>Annual Recurring / Ongoing Price - Example 1</t>
  </si>
  <si>
    <t xml:space="preserve"> Volume Count - Example 2</t>
  </si>
  <si>
    <t>Annual Recurring / Ongoing Price - Example 2</t>
  </si>
  <si>
    <t xml:space="preserve"> Volume Count - Example 3</t>
  </si>
  <si>
    <t>Annual Recurring / Ongoing Price - Example 3</t>
  </si>
  <si>
    <t xml:space="preserve"> Volume Count - Example 4</t>
  </si>
  <si>
    <t>Annual Recurring / Ongoing Price - Example 4</t>
  </si>
  <si>
    <t xml:space="preserve"> Volume Count - Example 5</t>
  </si>
  <si>
    <t>Annual Recurring / Ongoing Price - Example 5</t>
  </si>
  <si>
    <t xml:space="preserve"> Volume Count - Example 6</t>
  </si>
  <si>
    <t>Annual Recurring / Ongoing Price - Example 6</t>
  </si>
  <si>
    <t>Per 100 MIPS</t>
  </si>
  <si>
    <t>Montly Cost</t>
  </si>
  <si>
    <t>Annual Cost</t>
  </si>
  <si>
    <t>Example Sandbox Services</t>
  </si>
  <si>
    <t>Monthly Volume Count - Example Sandbox</t>
  </si>
  <si>
    <t>SandBox Montly Example $</t>
  </si>
  <si>
    <t>Senior Est Hourly</t>
  </si>
  <si>
    <t>Intermediate Est Hourly</t>
  </si>
  <si>
    <t>Junior Est Hourly</t>
  </si>
  <si>
    <t>Service Roles</t>
  </si>
  <si>
    <t>Hourly Unit Price</t>
  </si>
  <si>
    <t>Senior Est Avg Hourly Rate</t>
  </si>
  <si>
    <t>Intermediate Est Avg Hourly Rate</t>
  </si>
  <si>
    <t>Junior Est Avg Hourly Rate</t>
  </si>
  <si>
    <t>Mainframe as a Service (MFaaS) Procurement</t>
  </si>
  <si>
    <t>Insert Offeror Name on Intro &amp; Instructions worksheet</t>
  </si>
  <si>
    <t>1) Please review the information below for accuracy.</t>
  </si>
  <si>
    <t>2) Use this information when entering your pricing information where applicable into BidBuy, as noted in section C. of the main RFP document. The values from Column E should be entered into the BidBuy line items as the unit cost in the same order shown below.</t>
  </si>
  <si>
    <t>NOTE: It is important to note that all vendors will ONLY be evaluated by the pricing information on BidBuy and not this workbook. This workbook should still be submitted with the Offer as it contains additional detail for use during contract management.</t>
  </si>
  <si>
    <t>1-3</t>
  </si>
  <si>
    <t>4-5</t>
  </si>
  <si>
    <t>Operational and Optimization Project Management: Senior</t>
  </si>
  <si>
    <t>Operational and Optimization Development: Senior</t>
  </si>
  <si>
    <t>Operational and Optimization Architecture: Senior</t>
  </si>
  <si>
    <t>Operational and Optimization Project Management: Intermediate</t>
  </si>
  <si>
    <t>Operational and Optimization Development: Intermediate</t>
  </si>
  <si>
    <t>Operational and Optimization Architecture: Intermediate</t>
  </si>
  <si>
    <t>Operational and Optimization Project Management: Junior</t>
  </si>
  <si>
    <t>Operational and Optimization Development: Junior</t>
  </si>
  <si>
    <t>Operational and Optimization Architecture: Junior</t>
  </si>
  <si>
    <t>6-7</t>
  </si>
  <si>
    <t>8-9</t>
  </si>
  <si>
    <t>Deliverable</t>
  </si>
  <si>
    <t>1-10</t>
  </si>
  <si>
    <t>Discovery Phase</t>
  </si>
  <si>
    <t>Transistion Phase</t>
  </si>
  <si>
    <r>
      <t xml:space="preserve">In this column the offeror should input  the hourly rate of a junior level pertaining to the role listed in </t>
    </r>
    <r>
      <rPr>
        <b/>
        <sz val="11"/>
        <color theme="1"/>
        <rFont val="Tahoma"/>
        <family val="2"/>
      </rPr>
      <t>Column A</t>
    </r>
    <r>
      <rPr>
        <sz val="11"/>
        <color theme="1"/>
        <rFont val="Tahoma"/>
        <family val="2"/>
      </rPr>
      <t>.  Junior level resource includes a resource that has a Bachelor's Degree with less than 2 years in role; or less than 5 years in role.</t>
    </r>
  </si>
  <si>
    <r>
      <t xml:space="preserve">In this column the offeror should input  the hourly rate of a intermediate level pertaining to the role listed in </t>
    </r>
    <r>
      <rPr>
        <b/>
        <sz val="11"/>
        <color theme="1"/>
        <rFont val="Tahoma"/>
        <family val="2"/>
      </rPr>
      <t>Column A</t>
    </r>
    <r>
      <rPr>
        <sz val="11"/>
        <color theme="1"/>
        <rFont val="Tahoma"/>
        <family val="2"/>
      </rPr>
      <t>.  Intermediate level resource includes a resource that has a Bachelor's Degree with 2-5 years in role, or 5-8 years in role.</t>
    </r>
  </si>
  <si>
    <r>
      <t xml:space="preserve">In this column the offeror should input  the hourly rate of a senior level pertaining to the role listed in </t>
    </r>
    <r>
      <rPr>
        <b/>
        <sz val="11"/>
        <color theme="1"/>
        <rFont val="Tahoma"/>
        <family val="2"/>
      </rPr>
      <t>Column A</t>
    </r>
    <r>
      <rPr>
        <sz val="11"/>
        <color theme="1"/>
        <rFont val="Tahoma"/>
        <family val="2"/>
      </rPr>
      <t>.  Senior level resource includes a resource that has a Bachelor's Degree with more than 5 years in role; or 8+ years in role.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</si>
</sst>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 #,##0.00_ ;_ * \-#,##0.00_ ;_ * &quot;-&quot;??_ ;_ @_ "/>
    <numFmt numFmtId="165" formatCode="&quot;$&quot;#,##0"/>
    <numFmt numFmtId="166" formatCode="&quot;$&quot;#,##0.00"/>
  </numFmts>
  <fonts count="5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rgb="FF000000"/>
      <name val="Calibri"/>
      <family val="2"/>
    </font>
    <font>
      <sz val="10"/>
      <name val="Tahoma"/>
      <family val="2"/>
    </font>
    <font>
      <b/>
      <sz val="10"/>
      <name val="Tahoma"/>
      <family val="2"/>
    </font>
    <font>
      <sz val="11"/>
      <name val="Tahoma"/>
      <family val="2"/>
    </font>
    <font>
      <b/>
      <sz val="11"/>
      <name val="Tahoma"/>
      <family val="2"/>
    </font>
    <font>
      <b/>
      <sz val="20"/>
      <name val="Tahoma"/>
      <family val="2"/>
    </font>
    <font>
      <sz val="11"/>
      <color rgb="FF000000"/>
      <name val="Tahoma"/>
      <family val="2"/>
    </font>
    <font>
      <b/>
      <sz val="11"/>
      <color theme="0"/>
      <name val="Tahoma"/>
      <family val="2"/>
    </font>
    <font>
      <sz val="8"/>
      <name val="Tahoma"/>
      <family val="2"/>
    </font>
    <font>
      <b/>
      <sz val="9"/>
      <name val="Tahoma"/>
      <family val="2"/>
    </font>
    <font>
      <b/>
      <sz val="20"/>
      <color rgb="FFFF0000"/>
      <name val="Tahoma"/>
      <family val="2"/>
    </font>
    <font>
      <b/>
      <sz val="10"/>
      <color theme="0"/>
      <name val="Tahoma"/>
      <family val="2"/>
    </font>
    <font>
      <sz val="10"/>
      <color theme="0"/>
      <name val="Tahoma"/>
      <family val="2"/>
    </font>
    <font>
      <b/>
      <i/>
      <sz val="10"/>
      <name val="Tahoma"/>
      <family val="2"/>
    </font>
    <font>
      <b/>
      <sz val="11"/>
      <color indexed="9"/>
      <name val="Tahoma"/>
      <family val="2"/>
    </font>
    <font>
      <b/>
      <i/>
      <sz val="11"/>
      <name val="Tahoma"/>
      <family val="2"/>
    </font>
    <font>
      <b/>
      <sz val="20"/>
      <color rgb="FF000000"/>
      <name val="Tahoma"/>
      <family val="2"/>
    </font>
    <font>
      <sz val="24"/>
      <color rgb="FF000000"/>
      <name val="Tahoma"/>
      <family val="2"/>
    </font>
    <font>
      <b/>
      <sz val="16"/>
      <name val="Tahoma"/>
      <family val="2"/>
    </font>
    <font>
      <b/>
      <i/>
      <sz val="18"/>
      <color rgb="FF000000"/>
      <name val="Tahoma"/>
      <family val="2"/>
    </font>
    <font>
      <i/>
      <sz val="22"/>
      <name val="Tahoma"/>
      <family val="2"/>
    </font>
    <font>
      <sz val="11"/>
      <color rgb="FF0070C0"/>
      <name val="Tahoma"/>
      <family val="2"/>
    </font>
    <font>
      <b/>
      <sz val="11"/>
      <color rgb="FF000000"/>
      <name val="Tahoma"/>
      <family val="2"/>
    </font>
    <font>
      <sz val="10"/>
      <color rgb="FFFF0000"/>
      <name val="Tahoma"/>
      <family val="2"/>
    </font>
    <font>
      <b/>
      <sz val="10"/>
      <color rgb="FFFF0000"/>
      <name val="Tahoma"/>
      <family val="2"/>
    </font>
    <font>
      <b/>
      <sz val="11"/>
      <color theme="1"/>
      <name val="Tahoma"/>
      <family val="2"/>
    </font>
    <font>
      <b/>
      <strike/>
      <sz val="10"/>
      <color rgb="FFFF0000"/>
      <name val="Tahoma"/>
      <family val="2"/>
    </font>
    <font>
      <sz val="11"/>
      <color theme="1"/>
      <name val="Tahoma"/>
      <family val="2"/>
    </font>
    <font>
      <b/>
      <sz val="20"/>
      <color rgb="FFFFFFFF"/>
      <name val="Tahoma"/>
      <family val="2"/>
    </font>
    <font>
      <sz val="10"/>
      <color rgb="FF000000"/>
      <name val="Tahoma"/>
      <family val="2"/>
    </font>
    <font>
      <b/>
      <sz val="11"/>
      <color rgb="FFFF0000"/>
      <name val="Tahoma"/>
      <family val="2"/>
    </font>
    <font>
      <sz val="12"/>
      <name val="Tahoma"/>
      <family val="2"/>
    </font>
    <font>
      <sz val="8"/>
      <name val="Arial"/>
      <family val="2"/>
    </font>
    <font>
      <sz val="10"/>
      <name val="Arial"/>
      <family val="2"/>
    </font>
    <font>
      <b/>
      <u/>
      <sz val="11"/>
      <color theme="1"/>
      <name val="Tahoma"/>
      <family val="2"/>
    </font>
    <font>
      <u/>
      <sz val="11"/>
      <color rgb="FF000000"/>
      <name val="Tahoma"/>
      <family val="2"/>
    </font>
    <font>
      <sz val="11"/>
      <color rgb="FFFF0000"/>
      <name val="Tahoma"/>
      <family val="2"/>
    </font>
    <font>
      <u/>
      <sz val="11"/>
      <color theme="1"/>
      <name val="Tahoma"/>
      <family val="2"/>
    </font>
    <font>
      <b/>
      <sz val="10"/>
      <name val="Arial"/>
      <family val="2"/>
    </font>
    <font>
      <b/>
      <i/>
      <sz val="11"/>
      <name val="Tahoma"/>
    </font>
    <font>
      <b/>
      <sz val="11"/>
      <name val="Tahoma"/>
    </font>
    <font>
      <sz val="11"/>
      <name val="Tahoma"/>
    </font>
    <font>
      <b/>
      <sz val="11"/>
      <color theme="0"/>
      <name val="Tahoma"/>
    </font>
    <font>
      <u/>
      <sz val="11"/>
      <color indexed="12"/>
      <name val="Tahoma"/>
    </font>
    <font>
      <sz val="10"/>
      <name val="Arial"/>
    </font>
    <font>
      <b/>
      <sz val="20"/>
      <color theme="0"/>
      <name val="Tahoma"/>
      <family val="2"/>
    </font>
    <font>
      <sz val="8"/>
      <name val="Arial"/>
    </font>
  </fonts>
  <fills count="29">
    <fill>
      <patternFill patternType="none"/>
    </fill>
    <fill>
      <patternFill patternType="gray125"/>
    </fill>
    <fill>
      <patternFill patternType="solid">
        <fgColor theme="0"/>
        <bgColor indexed="64"/>
      </patternFill>
    </fill>
    <fill>
      <patternFill patternType="solid">
        <fgColor rgb="FFD5E8FF"/>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FFFFFF"/>
      </patternFill>
    </fill>
    <fill>
      <patternFill patternType="solid">
        <fgColor rgb="FFFFFFFF"/>
        <bgColor rgb="FF000000"/>
      </patternFill>
    </fill>
    <fill>
      <patternFill patternType="solid">
        <fgColor rgb="FFD9D9D9"/>
        <bgColor rgb="FFFFFFFF"/>
      </patternFill>
    </fill>
    <fill>
      <patternFill patternType="solid">
        <fgColor rgb="FFD9D9D9"/>
        <bgColor rgb="FF000000"/>
      </patternFill>
    </fill>
    <fill>
      <patternFill patternType="solid">
        <fgColor rgb="FF002856"/>
        <bgColor rgb="FF002060"/>
      </patternFill>
    </fill>
    <fill>
      <patternFill patternType="solid">
        <fgColor theme="4" tint="0.39997558519241921"/>
        <bgColor indexed="64"/>
      </patternFill>
    </fill>
    <fill>
      <patternFill patternType="solid">
        <fgColor rgb="FF002856"/>
        <bgColor indexed="64"/>
      </patternFill>
    </fill>
    <fill>
      <patternFill patternType="solid">
        <fgColor rgb="FFCCFFCC"/>
        <bgColor indexed="64"/>
      </patternFill>
    </fill>
    <fill>
      <patternFill patternType="solid">
        <fgColor rgb="FF95B3D7"/>
        <bgColor indexed="64"/>
      </patternFill>
    </fill>
    <fill>
      <patternFill patternType="solid">
        <fgColor rgb="FF95C6FF"/>
        <bgColor indexed="64"/>
      </patternFill>
    </fill>
    <fill>
      <patternFill patternType="solid">
        <fgColor rgb="FF002060"/>
        <bgColor indexed="64"/>
      </patternFill>
    </fill>
    <fill>
      <patternFill patternType="solid">
        <fgColor indexed="22"/>
        <bgColor indexed="64"/>
      </patternFill>
    </fill>
    <fill>
      <patternFill patternType="solid">
        <fgColor indexed="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DCE6F1"/>
        <bgColor indexed="64"/>
      </patternFill>
    </fill>
    <fill>
      <patternFill patternType="solid">
        <fgColor rgb="FFFFFFCC"/>
        <bgColor indexed="64"/>
      </patternFill>
    </fill>
    <fill>
      <patternFill patternType="solid">
        <fgColor rgb="FF112356"/>
        <bgColor rgb="FF000000"/>
      </patternFill>
    </fill>
    <fill>
      <patternFill patternType="solid">
        <fgColor rgb="FFFFFFCC"/>
        <bgColor rgb="FF000000"/>
      </patternFill>
    </fill>
    <fill>
      <patternFill patternType="solid">
        <fgColor rgb="FF95B3D7"/>
        <bgColor rgb="FF000000"/>
      </patternFill>
    </fill>
    <fill>
      <patternFill patternType="solid">
        <fgColor rgb="FFC0C0C0"/>
        <bgColor indexed="64"/>
      </patternFill>
    </fill>
    <fill>
      <patternFill patternType="solid">
        <fgColor rgb="FFFFFFCC"/>
      </patternFill>
    </fill>
    <fill>
      <patternFill patternType="solid">
        <fgColor rgb="FF112356"/>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diagonal/>
    </border>
    <border>
      <left/>
      <right/>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style="medium">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top style="medium">
        <color rgb="FF000000"/>
      </top>
      <bottom style="thin">
        <color indexed="64"/>
      </bottom>
      <diagonal/>
    </border>
    <border>
      <left style="medium">
        <color rgb="FF000000"/>
      </left>
      <right/>
      <top style="thin">
        <color indexed="64"/>
      </top>
      <bottom style="thin">
        <color indexed="64"/>
      </bottom>
      <diagonal/>
    </border>
    <border>
      <left style="medium">
        <color rgb="FF000000"/>
      </left>
      <right/>
      <top style="thin">
        <color rgb="FF000000"/>
      </top>
      <bottom style="medium">
        <color rgb="FF000000"/>
      </bottom>
      <diagonal/>
    </border>
    <border>
      <left/>
      <right style="medium">
        <color rgb="FF000000"/>
      </right>
      <top style="medium">
        <color rgb="FF000000"/>
      </top>
      <bottom style="thin">
        <color indexed="64"/>
      </bottom>
      <diagonal/>
    </border>
    <border>
      <left/>
      <right style="medium">
        <color rgb="FF000000"/>
      </right>
      <top style="thin">
        <color indexed="64"/>
      </top>
      <bottom style="thin">
        <color indexed="64"/>
      </bottom>
      <diagonal/>
    </border>
    <border>
      <left/>
      <right style="medium">
        <color rgb="FF000000"/>
      </right>
      <top style="thin">
        <color indexed="64"/>
      </top>
      <bottom style="medium">
        <color rgb="FF000000"/>
      </bottom>
      <diagonal/>
    </border>
    <border>
      <left style="medium">
        <color rgb="FF000000"/>
      </left>
      <right style="medium">
        <color rgb="FF000000"/>
      </right>
      <top style="medium">
        <color rgb="FF000000"/>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style="thin">
        <color rgb="FF000000"/>
      </top>
      <bottom style="medium">
        <color rgb="FF000000"/>
      </bottom>
      <diagonal/>
    </border>
    <border>
      <left/>
      <right/>
      <top style="medium">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rgb="FF000000"/>
      </right>
      <top style="medium">
        <color rgb="FF000000"/>
      </top>
      <bottom/>
      <diagonal/>
    </border>
    <border>
      <left style="thin">
        <color indexed="64"/>
      </left>
      <right/>
      <top/>
      <bottom/>
      <diagonal/>
    </border>
    <border>
      <left style="dashed">
        <color rgb="FF000000"/>
      </left>
      <right/>
      <top style="dashed">
        <color rgb="FF000000"/>
      </top>
      <bottom style="dashed">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dashed">
        <color rgb="FF000000"/>
      </right>
      <top style="thin">
        <color rgb="FF000000"/>
      </top>
      <bottom style="dashed">
        <color rgb="FF000000"/>
      </bottom>
      <diagonal/>
    </border>
    <border>
      <left style="dashed">
        <color rgb="FF000000"/>
      </left>
      <right/>
      <top style="thin">
        <color rgb="FF000000"/>
      </top>
      <bottom style="dashed">
        <color rgb="FF000000"/>
      </bottom>
      <diagonal/>
    </border>
    <border>
      <left/>
      <right style="thin">
        <color rgb="FF000000"/>
      </right>
      <top style="thin">
        <color rgb="FF000000"/>
      </top>
      <bottom style="dashed">
        <color rgb="FF000000"/>
      </bottom>
      <diagonal/>
    </border>
    <border>
      <left style="thin">
        <color rgb="FF000000"/>
      </left>
      <right style="dashed">
        <color rgb="FF000000"/>
      </right>
      <top style="dashed">
        <color rgb="FF000000"/>
      </top>
      <bottom style="dashed">
        <color rgb="FF000000"/>
      </bottom>
      <diagonal/>
    </border>
    <border>
      <left/>
      <right style="thin">
        <color rgb="FF000000"/>
      </right>
      <top style="dashed">
        <color rgb="FF000000"/>
      </top>
      <bottom style="dashed">
        <color rgb="FF000000"/>
      </bottom>
      <diagonal/>
    </border>
    <border>
      <left style="thin">
        <color rgb="FF000000"/>
      </left>
      <right style="dashed">
        <color rgb="FF000000"/>
      </right>
      <top style="dashed">
        <color rgb="FF000000"/>
      </top>
      <bottom style="thin">
        <color rgb="FF000000"/>
      </bottom>
      <diagonal/>
    </border>
    <border>
      <left style="dashed">
        <color rgb="FF000000"/>
      </left>
      <right/>
      <top style="dashed">
        <color rgb="FF000000"/>
      </top>
      <bottom style="thin">
        <color rgb="FF000000"/>
      </bottom>
      <diagonal/>
    </border>
    <border>
      <left/>
      <right style="thin">
        <color rgb="FF000000"/>
      </right>
      <top style="dashed">
        <color rgb="FF000000"/>
      </top>
      <bottom style="thin">
        <color rgb="FF000000"/>
      </bottom>
      <diagonal/>
    </border>
    <border>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s>
  <cellStyleXfs count="23">
    <xf numFmtId="3" fontId="0" fillId="0" borderId="0"/>
    <xf numFmtId="44" fontId="5" fillId="0" borderId="0" applyFont="0" applyFill="0" applyBorder="0" applyAlignment="0" applyProtection="0"/>
    <xf numFmtId="0" fontId="6" fillId="0" borderId="0" applyNumberFormat="0" applyFill="0" applyBorder="0" applyAlignment="0" applyProtection="0">
      <alignment vertical="top"/>
      <protection locked="0"/>
    </xf>
    <xf numFmtId="0" fontId="5" fillId="0" borderId="0"/>
    <xf numFmtId="3" fontId="5" fillId="0" borderId="0"/>
    <xf numFmtId="44" fontId="7"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0" fontId="4" fillId="0" borderId="0"/>
    <xf numFmtId="3" fontId="5" fillId="0" borderId="0"/>
    <xf numFmtId="0" fontId="5" fillId="0" borderId="0"/>
    <xf numFmtId="0" fontId="3" fillId="0" borderId="0"/>
    <xf numFmtId="0" fontId="8" fillId="0" borderId="0" applyNumberFormat="0" applyBorder="0" applyProtection="0"/>
    <xf numFmtId="0" fontId="5" fillId="0" borderId="0"/>
    <xf numFmtId="0" fontId="2" fillId="0" borderId="0"/>
    <xf numFmtId="0" fontId="2" fillId="0" borderId="0"/>
    <xf numFmtId="0" fontId="41" fillId="0" borderId="0"/>
    <xf numFmtId="0" fontId="8" fillId="0" borderId="0"/>
    <xf numFmtId="0" fontId="1" fillId="0" borderId="0"/>
    <xf numFmtId="0" fontId="1" fillId="0" borderId="0"/>
    <xf numFmtId="0" fontId="52" fillId="27" borderId="68" applyNumberFormat="0" applyFont="0" applyAlignment="0" applyProtection="0"/>
  </cellStyleXfs>
  <cellXfs count="285">
    <xf numFmtId="3" fontId="0" fillId="0" borderId="0" xfId="0"/>
    <xf numFmtId="3" fontId="10" fillId="0" borderId="0" xfId="0" applyFont="1" applyAlignment="1">
      <alignment vertical="center"/>
    </xf>
    <xf numFmtId="3" fontId="11" fillId="0" borderId="0" xfId="11" applyFont="1"/>
    <xf numFmtId="3" fontId="9" fillId="0" borderId="0" xfId="11" applyFont="1"/>
    <xf numFmtId="0" fontId="12" fillId="2" borderId="1" xfId="12" applyFont="1" applyFill="1" applyBorder="1"/>
    <xf numFmtId="0" fontId="14" fillId="2" borderId="0" xfId="12" applyFont="1" applyFill="1" applyAlignment="1">
      <alignment vertical="top" wrapText="1"/>
    </xf>
    <xf numFmtId="3" fontId="9" fillId="2" borderId="0" xfId="11" applyFont="1" applyFill="1"/>
    <xf numFmtId="3" fontId="10" fillId="4" borderId="15" xfId="11" applyFont="1" applyFill="1" applyBorder="1" applyAlignment="1">
      <alignment horizontal="center" vertical="center" wrapText="1"/>
    </xf>
    <xf numFmtId="3" fontId="10" fillId="4" borderId="7" xfId="11" applyFont="1" applyFill="1" applyBorder="1" applyAlignment="1">
      <alignment horizontal="center" vertical="center" wrapText="1"/>
    </xf>
    <xf numFmtId="3" fontId="10" fillId="4" borderId="2" xfId="11" applyFont="1" applyFill="1" applyBorder="1" applyAlignment="1">
      <alignment horizontal="center" vertical="center" wrapText="1"/>
    </xf>
    <xf numFmtId="3" fontId="10" fillId="4" borderId="10" xfId="11" applyFont="1" applyFill="1" applyBorder="1" applyAlignment="1">
      <alignment horizontal="center" vertical="center" wrapText="1"/>
    </xf>
    <xf numFmtId="3" fontId="10" fillId="4" borderId="19" xfId="11" applyFont="1" applyFill="1" applyBorder="1" applyAlignment="1">
      <alignment horizontal="center" vertical="center" wrapText="1"/>
    </xf>
    <xf numFmtId="3" fontId="10" fillId="4" borderId="12" xfId="11" applyFont="1" applyFill="1" applyBorder="1" applyAlignment="1">
      <alignment horizontal="center" vertical="center" wrapText="1"/>
    </xf>
    <xf numFmtId="0" fontId="10" fillId="14" borderId="5" xfId="12" applyFont="1" applyFill="1" applyBorder="1" applyAlignment="1">
      <alignment vertical="center" wrapText="1"/>
    </xf>
    <xf numFmtId="3" fontId="9" fillId="0" borderId="1" xfId="0" applyFont="1" applyBorder="1" applyAlignment="1">
      <alignment vertical="center"/>
    </xf>
    <xf numFmtId="3" fontId="12" fillId="0" borderId="0" xfId="11" applyFont="1" applyAlignment="1">
      <alignment horizontal="left"/>
    </xf>
    <xf numFmtId="0" fontId="17" fillId="0" borderId="21" xfId="12" applyFont="1" applyBorder="1" applyAlignment="1">
      <alignment vertical="center" wrapText="1"/>
    </xf>
    <xf numFmtId="165" fontId="16" fillId="0" borderId="14" xfId="11" applyNumberFormat="1" applyFont="1" applyBorder="1" applyAlignment="1">
      <alignment horizontal="center"/>
    </xf>
    <xf numFmtId="165" fontId="9" fillId="14" borderId="20" xfId="11" applyNumberFormat="1" applyFont="1" applyFill="1" applyBorder="1" applyAlignment="1">
      <alignment horizontal="center"/>
    </xf>
    <xf numFmtId="165" fontId="9" fillId="5" borderId="9" xfId="11" applyNumberFormat="1" applyFont="1" applyFill="1" applyBorder="1" applyAlignment="1">
      <alignment horizontal="center"/>
    </xf>
    <xf numFmtId="3" fontId="12" fillId="4" borderId="1" xfId="11" applyFont="1" applyFill="1" applyBorder="1" applyAlignment="1">
      <alignment horizontal="center" vertical="center" wrapText="1"/>
    </xf>
    <xf numFmtId="3" fontId="10" fillId="2" borderId="0" xfId="11" applyFont="1" applyFill="1"/>
    <xf numFmtId="165" fontId="10" fillId="5" borderId="1" xfId="11" applyNumberFormat="1" applyFont="1" applyFill="1" applyBorder="1" applyAlignment="1">
      <alignment horizontal="center"/>
    </xf>
    <xf numFmtId="3" fontId="9" fillId="0" borderId="0" xfId="0" applyFont="1" applyAlignment="1">
      <alignment vertical="center"/>
    </xf>
    <xf numFmtId="3" fontId="18" fillId="0" borderId="0" xfId="0" applyFont="1" applyAlignment="1">
      <alignment vertical="center"/>
    </xf>
    <xf numFmtId="3" fontId="15" fillId="12" borderId="5" xfId="11" applyFont="1" applyFill="1" applyBorder="1" applyAlignment="1">
      <alignment vertical="center"/>
    </xf>
    <xf numFmtId="3" fontId="12" fillId="0" borderId="0" xfId="11" applyFont="1" applyAlignment="1">
      <alignment horizontal="center" vertical="center"/>
    </xf>
    <xf numFmtId="0" fontId="12" fillId="18" borderId="1" xfId="12" applyFont="1" applyFill="1" applyBorder="1" applyAlignment="1" applyProtection="1">
      <alignment horizontal="left" vertical="center"/>
      <protection locked="0"/>
    </xf>
    <xf numFmtId="0" fontId="14" fillId="0" borderId="0" xfId="14" applyFont="1" applyBorder="1" applyProtection="1"/>
    <xf numFmtId="3" fontId="14" fillId="6" borderId="0" xfId="0" applyFont="1" applyFill="1"/>
    <xf numFmtId="3" fontId="24" fillId="6" borderId="0" xfId="0" applyFont="1" applyFill="1" applyAlignment="1">
      <alignment horizontal="left"/>
    </xf>
    <xf numFmtId="3" fontId="24" fillId="6" borderId="0" xfId="0" applyFont="1" applyFill="1"/>
    <xf numFmtId="3" fontId="14" fillId="6" borderId="0" xfId="0" applyFont="1" applyFill="1" applyAlignment="1">
      <alignment horizontal="left"/>
    </xf>
    <xf numFmtId="3" fontId="14" fillId="6" borderId="0" xfId="0" applyFont="1" applyFill="1" applyAlignment="1">
      <alignment vertical="top" wrapText="1"/>
    </xf>
    <xf numFmtId="3" fontId="9" fillId="0" borderId="0" xfId="0" applyFont="1"/>
    <xf numFmtId="3" fontId="25" fillId="0" borderId="0" xfId="0" applyFont="1" applyAlignment="1">
      <alignment horizontal="left" vertical="center"/>
    </xf>
    <xf numFmtId="3" fontId="24" fillId="0" borderId="0" xfId="0" applyFont="1"/>
    <xf numFmtId="3" fontId="14" fillId="0" borderId="0" xfId="0" applyFont="1"/>
    <xf numFmtId="3" fontId="26" fillId="7" borderId="0" xfId="0" applyFont="1" applyFill="1" applyAlignment="1">
      <alignment horizontal="left" vertical="center"/>
    </xf>
    <xf numFmtId="3" fontId="27" fillId="7" borderId="0" xfId="0" applyFont="1" applyFill="1" applyAlignment="1">
      <alignment vertical="top"/>
    </xf>
    <xf numFmtId="3" fontId="28" fillId="7" borderId="0" xfId="0" applyFont="1" applyFill="1"/>
    <xf numFmtId="3" fontId="14" fillId="7" borderId="0" xfId="0" applyFont="1" applyFill="1"/>
    <xf numFmtId="3" fontId="14" fillId="8" borderId="0" xfId="0" applyFont="1" applyFill="1"/>
    <xf numFmtId="3" fontId="28" fillId="9" borderId="0" xfId="0" applyFont="1" applyFill="1"/>
    <xf numFmtId="3" fontId="14" fillId="9" borderId="0" xfId="0" applyFont="1" applyFill="1"/>
    <xf numFmtId="3" fontId="14" fillId="8" borderId="0" xfId="0" applyFont="1" applyFill="1" applyAlignment="1">
      <alignment horizontal="left"/>
    </xf>
    <xf numFmtId="3" fontId="29" fillId="10" borderId="0" xfId="0" applyFont="1" applyFill="1"/>
    <xf numFmtId="3" fontId="29" fillId="10" borderId="0" xfId="0" applyFont="1" applyFill="1" applyAlignment="1">
      <alignment horizontal="left"/>
    </xf>
    <xf numFmtId="3" fontId="10" fillId="0" borderId="0" xfId="0" applyFont="1" applyAlignment="1">
      <alignment horizontal="left" vertical="center" wrapText="1"/>
    </xf>
    <xf numFmtId="3" fontId="9" fillId="0" borderId="0" xfId="0" applyFont="1" applyAlignment="1">
      <alignment vertical="center" wrapText="1"/>
    </xf>
    <xf numFmtId="3" fontId="15" fillId="12" borderId="30" xfId="11" applyFont="1" applyFill="1" applyBorder="1" applyAlignment="1">
      <alignment horizontal="left" vertical="center" wrapText="1"/>
    </xf>
    <xf numFmtId="44" fontId="9" fillId="5" borderId="1" xfId="1" applyFont="1" applyFill="1" applyBorder="1" applyAlignment="1">
      <alignment vertical="center"/>
    </xf>
    <xf numFmtId="3" fontId="20" fillId="12" borderId="1" xfId="0" applyFont="1" applyFill="1" applyBorder="1" applyAlignment="1">
      <alignment vertical="center"/>
    </xf>
    <xf numFmtId="3" fontId="9" fillId="0" borderId="1" xfId="0" applyFont="1" applyBorder="1" applyAlignment="1">
      <alignment vertical="center" wrapText="1"/>
    </xf>
    <xf numFmtId="3" fontId="15" fillId="12" borderId="1" xfId="11" applyFont="1" applyFill="1" applyBorder="1" applyAlignment="1">
      <alignment vertical="center" wrapText="1"/>
    </xf>
    <xf numFmtId="3" fontId="15" fillId="12" borderId="1" xfId="11" applyFont="1" applyFill="1" applyBorder="1" applyAlignment="1">
      <alignment vertical="center"/>
    </xf>
    <xf numFmtId="3" fontId="12" fillId="15" borderId="1" xfId="11" applyFont="1" applyFill="1" applyBorder="1" applyAlignment="1">
      <alignment horizontal="center" vertical="center" wrapText="1"/>
    </xf>
    <xf numFmtId="3" fontId="12" fillId="15" borderId="1" xfId="11" applyFont="1" applyFill="1" applyBorder="1" applyAlignment="1">
      <alignment horizontal="center" vertical="center"/>
    </xf>
    <xf numFmtId="44" fontId="9" fillId="19" borderId="1" xfId="1" applyFont="1" applyFill="1" applyBorder="1" applyAlignment="1">
      <alignment vertical="center"/>
    </xf>
    <xf numFmtId="44" fontId="9" fillId="20" borderId="1" xfId="1" applyFont="1" applyFill="1" applyBorder="1" applyAlignment="1">
      <alignment vertical="center"/>
    </xf>
    <xf numFmtId="44" fontId="20" fillId="12" borderId="1" xfId="1" applyFont="1" applyFill="1" applyBorder="1" applyAlignment="1">
      <alignment horizontal="center" vertical="center" wrapText="1"/>
    </xf>
    <xf numFmtId="1" fontId="9" fillId="13" borderId="1" xfId="1" applyNumberFormat="1" applyFont="1" applyFill="1" applyBorder="1" applyAlignment="1" applyProtection="1">
      <alignment vertical="center"/>
      <protection locked="0"/>
    </xf>
    <xf numFmtId="44" fontId="9" fillId="5" borderId="1" xfId="1" applyFont="1" applyFill="1" applyBorder="1" applyAlignment="1">
      <alignment horizontal="right" vertical="center"/>
    </xf>
    <xf numFmtId="1" fontId="9" fillId="2" borderId="1" xfId="1" applyNumberFormat="1" applyFont="1" applyFill="1" applyBorder="1" applyAlignment="1" applyProtection="1">
      <alignment horizontal="right" vertical="center"/>
      <protection locked="0"/>
    </xf>
    <xf numFmtId="3" fontId="9" fillId="0" borderId="26" xfId="0" applyFont="1" applyBorder="1" applyAlignment="1">
      <alignment vertical="center"/>
    </xf>
    <xf numFmtId="166" fontId="9" fillId="13" borderId="32" xfId="1" applyNumberFormat="1" applyFont="1" applyFill="1" applyBorder="1" applyAlignment="1" applyProtection="1">
      <alignment vertical="center"/>
      <protection locked="0"/>
    </xf>
    <xf numFmtId="3" fontId="9" fillId="0" borderId="27" xfId="0" applyFont="1" applyBorder="1" applyAlignment="1">
      <alignment vertical="center"/>
    </xf>
    <xf numFmtId="166" fontId="9" fillId="13" borderId="33" xfId="1" applyNumberFormat="1" applyFont="1" applyFill="1" applyBorder="1" applyAlignment="1" applyProtection="1">
      <alignment vertical="center"/>
      <protection locked="0"/>
    </xf>
    <xf numFmtId="3" fontId="19" fillId="12" borderId="34" xfId="0" applyFont="1" applyFill="1" applyBorder="1" applyAlignment="1">
      <alignment vertical="center"/>
    </xf>
    <xf numFmtId="3" fontId="10" fillId="15" borderId="35" xfId="11" applyFont="1" applyFill="1" applyBorder="1" applyAlignment="1">
      <alignment horizontal="center" vertical="center" wrapText="1"/>
    </xf>
    <xf numFmtId="3" fontId="19" fillId="12" borderId="36" xfId="0" applyFont="1" applyFill="1" applyBorder="1" applyAlignment="1">
      <alignment vertical="center"/>
    </xf>
    <xf numFmtId="3" fontId="9" fillId="0" borderId="37" xfId="0" applyFont="1" applyBorder="1" applyAlignment="1">
      <alignment vertical="center"/>
    </xf>
    <xf numFmtId="3" fontId="9" fillId="0" borderId="38" xfId="0" applyFont="1" applyBorder="1" applyAlignment="1">
      <alignment vertical="center" wrapText="1"/>
    </xf>
    <xf numFmtId="3" fontId="10" fillId="15" borderId="39" xfId="11" applyFont="1" applyFill="1" applyBorder="1" applyAlignment="1">
      <alignment horizontal="center" vertical="center" wrapText="1"/>
    </xf>
    <xf numFmtId="44" fontId="9" fillId="5" borderId="40" xfId="1" applyFont="1" applyFill="1" applyBorder="1" applyAlignment="1">
      <alignment vertical="center"/>
    </xf>
    <xf numFmtId="44" fontId="9" fillId="19" borderId="41" xfId="1" applyFont="1" applyFill="1" applyBorder="1" applyAlignment="1">
      <alignment vertical="center"/>
    </xf>
    <xf numFmtId="3" fontId="10" fillId="15" borderId="42" xfId="11" applyFont="1" applyFill="1" applyBorder="1" applyAlignment="1">
      <alignment horizontal="center" vertical="center" wrapText="1"/>
    </xf>
    <xf numFmtId="1" fontId="9" fillId="13" borderId="43" xfId="1" applyNumberFormat="1" applyFont="1" applyFill="1" applyBorder="1" applyAlignment="1" applyProtection="1">
      <alignment vertical="center"/>
      <protection locked="0"/>
    </xf>
    <xf numFmtId="3" fontId="9" fillId="12" borderId="44" xfId="0" applyFont="1" applyFill="1" applyBorder="1" applyAlignment="1">
      <alignment vertical="center"/>
    </xf>
    <xf numFmtId="3" fontId="15" fillId="12" borderId="2" xfId="11" applyFont="1" applyFill="1" applyBorder="1" applyAlignment="1">
      <alignment vertical="center"/>
    </xf>
    <xf numFmtId="3" fontId="15" fillId="12" borderId="23" xfId="11" applyFont="1" applyFill="1" applyBorder="1" applyAlignment="1">
      <alignment vertical="center"/>
    </xf>
    <xf numFmtId="165" fontId="9" fillId="5" borderId="29" xfId="11" applyNumberFormat="1" applyFont="1" applyFill="1" applyBorder="1" applyAlignment="1">
      <alignment horizontal="center"/>
    </xf>
    <xf numFmtId="165" fontId="9" fillId="5" borderId="20" xfId="11" applyNumberFormat="1" applyFont="1" applyFill="1" applyBorder="1" applyAlignment="1">
      <alignment horizontal="center"/>
    </xf>
    <xf numFmtId="0" fontId="10" fillId="14" borderId="5" xfId="12" applyFont="1" applyFill="1" applyBorder="1" applyAlignment="1">
      <alignment horizontal="right" vertical="center" wrapText="1"/>
    </xf>
    <xf numFmtId="3" fontId="10" fillId="4" borderId="51" xfId="11" applyFont="1" applyFill="1" applyBorder="1" applyAlignment="1">
      <alignment vertical="center" wrapText="1"/>
    </xf>
    <xf numFmtId="3" fontId="12" fillId="4" borderId="19" xfId="11" applyFont="1" applyFill="1" applyBorder="1" applyAlignment="1">
      <alignment horizontal="center" vertical="center" wrapText="1"/>
    </xf>
    <xf numFmtId="3" fontId="12" fillId="4" borderId="52" xfId="11" applyFont="1" applyFill="1" applyBorder="1" applyAlignment="1">
      <alignment vertical="center" wrapText="1"/>
    </xf>
    <xf numFmtId="3" fontId="12" fillId="4" borderId="2" xfId="11" applyFont="1" applyFill="1" applyBorder="1" applyAlignment="1">
      <alignment vertical="center" wrapText="1"/>
    </xf>
    <xf numFmtId="0" fontId="12" fillId="0" borderId="5" xfId="12" applyFont="1" applyBorder="1"/>
    <xf numFmtId="0" fontId="11" fillId="0" borderId="11" xfId="12" applyFont="1" applyBorder="1" applyAlignment="1">
      <alignment horizontal="left"/>
    </xf>
    <xf numFmtId="0" fontId="33" fillId="0" borderId="59" xfId="10" applyFont="1" applyBorder="1" applyAlignment="1">
      <alignment horizontal="center" vertical="center"/>
    </xf>
    <xf numFmtId="0" fontId="33" fillId="0" borderId="62" xfId="10" applyFont="1" applyBorder="1" applyAlignment="1">
      <alignment horizontal="center" vertical="center"/>
    </xf>
    <xf numFmtId="0" fontId="33" fillId="0" borderId="64" xfId="10" applyFont="1" applyBorder="1" applyAlignment="1">
      <alignment horizontal="center" vertical="center"/>
    </xf>
    <xf numFmtId="0" fontId="9" fillId="0" borderId="0" xfId="3" applyFont="1" applyAlignment="1">
      <alignment vertical="center"/>
    </xf>
    <xf numFmtId="0" fontId="9" fillId="0" borderId="1" xfId="3" applyFont="1" applyBorder="1" applyAlignment="1">
      <alignment horizontal="center" vertical="center" wrapText="1"/>
    </xf>
    <xf numFmtId="0" fontId="9" fillId="0" borderId="0" xfId="3" applyFont="1" applyAlignment="1">
      <alignment vertical="center" wrapText="1"/>
    </xf>
    <xf numFmtId="0" fontId="33" fillId="0" borderId="1" xfId="10" applyFont="1" applyBorder="1" applyAlignment="1">
      <alignment horizontal="center" vertical="center"/>
    </xf>
    <xf numFmtId="0" fontId="13" fillId="0" borderId="0" xfId="10" applyFont="1" applyAlignment="1">
      <alignment horizontal="left" vertical="center"/>
    </xf>
    <xf numFmtId="3" fontId="34" fillId="0" borderId="0" xfId="0" applyFont="1" applyAlignment="1">
      <alignment vertical="center"/>
    </xf>
    <xf numFmtId="3" fontId="9" fillId="3" borderId="1" xfId="0" applyFont="1" applyFill="1" applyBorder="1" applyAlignment="1">
      <alignment vertical="center"/>
    </xf>
    <xf numFmtId="3" fontId="10" fillId="0" borderId="0" xfId="0" applyFont="1" applyAlignment="1">
      <alignment horizontal="right" vertical="center"/>
    </xf>
    <xf numFmtId="44" fontId="21" fillId="0" borderId="0" xfId="11" applyNumberFormat="1" applyFont="1" applyAlignment="1">
      <alignment horizontal="center" vertical="center" wrapText="1"/>
    </xf>
    <xf numFmtId="44" fontId="21" fillId="13" borderId="2" xfId="11" applyNumberFormat="1" applyFont="1" applyFill="1" applyBorder="1" applyAlignment="1" applyProtection="1">
      <alignment horizontal="center" vertical="center" wrapText="1"/>
      <protection locked="0"/>
    </xf>
    <xf numFmtId="3" fontId="15" fillId="12" borderId="11" xfId="11" applyFont="1" applyFill="1" applyBorder="1" applyAlignment="1">
      <alignment vertical="center"/>
    </xf>
    <xf numFmtId="0" fontId="11" fillId="0" borderId="0" xfId="12" applyFont="1"/>
    <xf numFmtId="0" fontId="23" fillId="0" borderId="0" xfId="12" applyFont="1"/>
    <xf numFmtId="0" fontId="14" fillId="0" borderId="0" xfId="12" applyFont="1" applyAlignment="1">
      <alignment wrapText="1"/>
    </xf>
    <xf numFmtId="0" fontId="11" fillId="0" borderId="0" xfId="15" applyFont="1" applyAlignment="1">
      <alignment horizontal="left" vertical="top" wrapText="1"/>
    </xf>
    <xf numFmtId="0" fontId="15" fillId="12" borderId="1" xfId="12" applyFont="1" applyFill="1" applyBorder="1" applyAlignment="1">
      <alignment horizontal="center" vertical="center"/>
    </xf>
    <xf numFmtId="49" fontId="11" fillId="0" borderId="1" xfId="12" applyNumberFormat="1" applyFont="1" applyBorder="1" applyAlignment="1">
      <alignment horizontal="left" vertical="center" wrapText="1"/>
    </xf>
    <xf numFmtId="0" fontId="14" fillId="0" borderId="1" xfId="12" applyFont="1" applyBorder="1" applyAlignment="1">
      <alignment vertical="top" wrapText="1"/>
    </xf>
    <xf numFmtId="0" fontId="11" fillId="0" borderId="1" xfId="12" applyFont="1" applyBorder="1" applyAlignment="1">
      <alignment vertical="top" wrapText="1"/>
    </xf>
    <xf numFmtId="0" fontId="11" fillId="0" borderId="1" xfId="12" applyFont="1" applyBorder="1" applyAlignment="1">
      <alignment vertical="center" wrapText="1"/>
    </xf>
    <xf numFmtId="3" fontId="12" fillId="7" borderId="0" xfId="0" applyFont="1" applyFill="1"/>
    <xf numFmtId="3" fontId="9" fillId="0" borderId="0" xfId="0" applyFont="1" applyAlignment="1">
      <alignment horizontal="center"/>
    </xf>
    <xf numFmtId="3" fontId="12" fillId="0" borderId="0" xfId="0" applyFont="1" applyAlignment="1">
      <alignment vertical="center"/>
    </xf>
    <xf numFmtId="3" fontId="39" fillId="25" borderId="1" xfId="0" applyFont="1" applyFill="1" applyBorder="1" applyAlignment="1">
      <alignment horizontal="center"/>
    </xf>
    <xf numFmtId="3" fontId="14" fillId="0" borderId="0" xfId="0" applyFont="1" applyAlignment="1">
      <alignment horizontal="left"/>
    </xf>
    <xf numFmtId="3" fontId="0" fillId="0" borderId="0" xfId="0" applyAlignment="1">
      <alignment horizontal="right"/>
    </xf>
    <xf numFmtId="3" fontId="12" fillId="7" borderId="0" xfId="0" applyFont="1" applyFill="1" applyAlignment="1">
      <alignment horizontal="right"/>
    </xf>
    <xf numFmtId="3" fontId="39" fillId="25" borderId="1" xfId="0" applyFont="1" applyFill="1" applyBorder="1" applyAlignment="1">
      <alignment horizontal="right"/>
    </xf>
    <xf numFmtId="3" fontId="0" fillId="0" borderId="1" xfId="0" applyBorder="1"/>
    <xf numFmtId="3" fontId="0" fillId="0" borderId="1" xfId="0" applyBorder="1" applyAlignment="1">
      <alignment horizontal="right"/>
    </xf>
    <xf numFmtId="49" fontId="0" fillId="0" borderId="1" xfId="0" applyNumberFormat="1" applyBorder="1" applyAlignment="1">
      <alignment horizontal="right"/>
    </xf>
    <xf numFmtId="0" fontId="12" fillId="0" borderId="0" xfId="18" applyFont="1"/>
    <xf numFmtId="0" fontId="14" fillId="2" borderId="0" xfId="18" applyFont="1" applyFill="1" applyAlignment="1">
      <alignment vertical="top" wrapText="1"/>
    </xf>
    <xf numFmtId="3" fontId="11" fillId="2" borderId="0" xfId="11" applyFont="1" applyFill="1"/>
    <xf numFmtId="3" fontId="12" fillId="2" borderId="0" xfId="11" applyFont="1" applyFill="1" applyAlignment="1">
      <alignment horizontal="center"/>
    </xf>
    <xf numFmtId="0" fontId="11" fillId="0" borderId="1" xfId="18" applyFont="1" applyBorder="1" applyAlignment="1">
      <alignment vertical="center" wrapText="1"/>
    </xf>
    <xf numFmtId="166" fontId="11" fillId="0" borderId="1" xfId="1" applyNumberFormat="1" applyFont="1" applyBorder="1" applyAlignment="1">
      <alignment horizontal="center" vertical="center"/>
    </xf>
    <xf numFmtId="0" fontId="12" fillId="14" borderId="1" xfId="18" applyFont="1" applyFill="1" applyBorder="1" applyAlignment="1">
      <alignment horizontal="left" vertical="center" wrapText="1"/>
    </xf>
    <xf numFmtId="165" fontId="12" fillId="14" borderId="1" xfId="11" applyNumberFormat="1" applyFont="1" applyFill="1" applyBorder="1" applyAlignment="1">
      <alignment horizontal="center" vertical="center"/>
    </xf>
    <xf numFmtId="3" fontId="12" fillId="2" borderId="0" xfId="11" applyFont="1" applyFill="1"/>
    <xf numFmtId="0" fontId="12" fillId="2" borderId="0" xfId="18" applyFont="1" applyFill="1"/>
    <xf numFmtId="0" fontId="9" fillId="0" borderId="0" xfId="18" applyFont="1"/>
    <xf numFmtId="3" fontId="42" fillId="0" borderId="21" xfId="11" applyFont="1" applyBorder="1" applyAlignment="1">
      <alignment vertical="center"/>
    </xf>
    <xf numFmtId="3" fontId="35" fillId="0" borderId="14" xfId="11" applyFont="1" applyBorder="1" applyAlignment="1">
      <alignment vertical="center"/>
    </xf>
    <xf numFmtId="3" fontId="35" fillId="0" borderId="18" xfId="11" applyFont="1" applyBorder="1" applyAlignment="1">
      <alignment vertical="center"/>
    </xf>
    <xf numFmtId="3" fontId="35" fillId="0" borderId="0" xfId="11" applyFont="1" applyAlignment="1">
      <alignment vertical="center"/>
    </xf>
    <xf numFmtId="3" fontId="35" fillId="0" borderId="54" xfId="11" applyFont="1" applyBorder="1" applyAlignment="1">
      <alignment vertical="center"/>
    </xf>
    <xf numFmtId="3" fontId="35" fillId="0" borderId="24" xfId="11" applyFont="1" applyBorder="1" applyAlignment="1">
      <alignment vertical="center"/>
    </xf>
    <xf numFmtId="3" fontId="14" fillId="0" borderId="54" xfId="11" applyFont="1" applyBorder="1" applyAlignment="1">
      <alignment vertical="center"/>
    </xf>
    <xf numFmtId="3" fontId="35" fillId="0" borderId="23" xfId="11" applyFont="1" applyBorder="1" applyAlignment="1">
      <alignment vertical="center"/>
    </xf>
    <xf numFmtId="3" fontId="35" fillId="0" borderId="25" xfId="11" applyFont="1" applyBorder="1" applyAlignment="1">
      <alignment vertical="center"/>
    </xf>
    <xf numFmtId="3" fontId="35" fillId="0" borderId="67" xfId="11" applyFont="1" applyBorder="1" applyAlignment="1">
      <alignment vertical="center"/>
    </xf>
    <xf numFmtId="3" fontId="33" fillId="26" borderId="1" xfId="11" applyFont="1" applyFill="1" applyBorder="1" applyAlignment="1">
      <alignment horizontal="center" vertical="center"/>
    </xf>
    <xf numFmtId="0" fontId="46" fillId="0" borderId="1" xfId="18" applyFont="1" applyBorder="1" applyAlignment="1">
      <alignment horizontal="left" vertical="top" wrapText="1"/>
    </xf>
    <xf numFmtId="44" fontId="11" fillId="13" borderId="1" xfId="18" applyNumberFormat="1" applyFont="1" applyFill="1" applyBorder="1" applyAlignment="1">
      <alignment horizontal="center" vertical="center"/>
    </xf>
    <xf numFmtId="0" fontId="5" fillId="0" borderId="1" xfId="18" applyFont="1" applyBorder="1" applyAlignment="1">
      <alignment horizontal="left" vertical="top" wrapText="1" indent="1"/>
    </xf>
    <xf numFmtId="3" fontId="12" fillId="12" borderId="1" xfId="11" applyFont="1" applyFill="1" applyBorder="1" applyAlignment="1">
      <alignment horizontal="center" vertical="center" wrapText="1"/>
    </xf>
    <xf numFmtId="49" fontId="9" fillId="0" borderId="1" xfId="18" applyNumberFormat="1" applyFont="1" applyBorder="1" applyAlignment="1">
      <alignment vertical="top" wrapText="1"/>
    </xf>
    <xf numFmtId="0" fontId="11" fillId="0" borderId="1" xfId="3" applyFont="1" applyBorder="1" applyAlignment="1">
      <alignment horizontal="left" vertical="center" wrapText="1"/>
    </xf>
    <xf numFmtId="0" fontId="47" fillId="0" borderId="0" xfId="12" applyFont="1"/>
    <xf numFmtId="0" fontId="48" fillId="17" borderId="1" xfId="12" applyFont="1" applyFill="1" applyBorder="1" applyAlignment="1">
      <alignment horizontal="right" vertical="center"/>
    </xf>
    <xf numFmtId="3" fontId="48" fillId="0" borderId="0" xfId="11" applyFont="1"/>
    <xf numFmtId="0" fontId="49" fillId="0" borderId="0" xfId="15" applyFont="1" applyAlignment="1">
      <alignment horizontal="left" vertical="top" wrapText="1"/>
    </xf>
    <xf numFmtId="0" fontId="50" fillId="12" borderId="1" xfId="12" applyFont="1" applyFill="1" applyBorder="1" applyAlignment="1">
      <alignment horizontal="center" vertical="center" wrapText="1"/>
    </xf>
    <xf numFmtId="49" fontId="51" fillId="4" borderId="1" xfId="2" applyNumberFormat="1" applyFont="1" applyFill="1" applyBorder="1" applyAlignment="1" applyProtection="1">
      <alignment horizontal="left" vertical="center"/>
    </xf>
    <xf numFmtId="0" fontId="51" fillId="4" borderId="1" xfId="2" applyFont="1" applyFill="1" applyBorder="1" applyAlignment="1" applyProtection="1">
      <alignment vertical="center"/>
    </xf>
    <xf numFmtId="0" fontId="49" fillId="0" borderId="0" xfId="12" applyFont="1"/>
    <xf numFmtId="3" fontId="39" fillId="14" borderId="1" xfId="0" applyFont="1" applyFill="1" applyBorder="1" applyAlignment="1">
      <alignment horizontal="center"/>
    </xf>
    <xf numFmtId="3" fontId="9" fillId="4" borderId="1" xfId="0" applyFont="1" applyFill="1" applyBorder="1" applyAlignment="1">
      <alignment horizontal="center"/>
    </xf>
    <xf numFmtId="3" fontId="9" fillId="4" borderId="1" xfId="0" applyFont="1" applyFill="1" applyBorder="1"/>
    <xf numFmtId="37" fontId="9" fillId="4" borderId="1" xfId="0" applyNumberFormat="1" applyFont="1" applyFill="1" applyBorder="1" applyAlignment="1">
      <alignment horizontal="center"/>
    </xf>
    <xf numFmtId="44" fontId="9" fillId="4" borderId="1" xfId="1" applyFont="1" applyFill="1" applyBorder="1" applyAlignment="1"/>
    <xf numFmtId="0" fontId="6" fillId="4" borderId="1" xfId="2" applyNumberFormat="1" applyFill="1" applyBorder="1" applyAlignment="1" applyProtection="1">
      <alignment vertical="center"/>
    </xf>
    <xf numFmtId="0" fontId="10" fillId="0" borderId="1" xfId="18" applyFont="1" applyBorder="1" applyAlignment="1">
      <alignment horizontal="center" vertical="center"/>
    </xf>
    <xf numFmtId="3" fontId="10" fillId="0" borderId="0" xfId="0" applyFont="1" applyAlignment="1">
      <alignment horizontal="left" vertical="center"/>
    </xf>
    <xf numFmtId="3" fontId="9" fillId="0" borderId="0" xfId="0" applyFont="1" applyBorder="1" applyAlignment="1">
      <alignment vertical="center"/>
    </xf>
    <xf numFmtId="3" fontId="9" fillId="4" borderId="0" xfId="0" applyFont="1" applyFill="1" applyBorder="1" applyAlignment="1">
      <alignment horizontal="center"/>
    </xf>
    <xf numFmtId="3" fontId="9" fillId="4" borderId="5" xfId="0" applyFont="1" applyFill="1" applyBorder="1" applyAlignment="1">
      <alignment horizontal="center"/>
    </xf>
    <xf numFmtId="3" fontId="9" fillId="4" borderId="12" xfId="0" applyFont="1" applyFill="1" applyBorder="1" applyAlignment="1">
      <alignment horizontal="center"/>
    </xf>
    <xf numFmtId="3" fontId="39" fillId="14" borderId="52" xfId="0" applyFont="1" applyFill="1" applyBorder="1" applyAlignment="1">
      <alignment horizontal="center"/>
    </xf>
    <xf numFmtId="3" fontId="9" fillId="4" borderId="2" xfId="0" applyFont="1" applyFill="1" applyBorder="1"/>
    <xf numFmtId="3" fontId="9" fillId="4" borderId="2" xfId="0" applyFont="1" applyFill="1" applyBorder="1" applyAlignment="1">
      <alignment horizontal="center"/>
    </xf>
    <xf numFmtId="0" fontId="15" fillId="16" borderId="0" xfId="12" applyFont="1" applyFill="1" applyAlignment="1">
      <alignment horizontal="center"/>
    </xf>
    <xf numFmtId="3" fontId="22" fillId="0" borderId="0" xfId="11" applyFont="1" applyAlignment="1">
      <alignment horizontal="center"/>
    </xf>
    <xf numFmtId="0" fontId="11" fillId="4" borderId="0" xfId="12" applyFont="1" applyFill="1" applyAlignment="1">
      <alignment horizontal="center" vertical="center"/>
    </xf>
    <xf numFmtId="0" fontId="12" fillId="11" borderId="1" xfId="13" applyFont="1" applyFill="1" applyBorder="1" applyAlignment="1">
      <alignment horizontal="left" vertical="top" wrapText="1"/>
    </xf>
    <xf numFmtId="0" fontId="14" fillId="0" borderId="1" xfId="15" applyFont="1" applyBorder="1" applyAlignment="1">
      <alignment horizontal="left" vertical="top" wrapText="1"/>
    </xf>
    <xf numFmtId="0" fontId="11" fillId="0" borderId="1" xfId="15" applyFont="1" applyBorder="1" applyAlignment="1">
      <alignment horizontal="left" vertical="top" wrapText="1"/>
    </xf>
    <xf numFmtId="3" fontId="15" fillId="12" borderId="5" xfId="11" applyFont="1" applyFill="1" applyBorder="1" applyAlignment="1">
      <alignment horizontal="center" vertical="center"/>
    </xf>
    <xf numFmtId="3" fontId="15" fillId="12" borderId="11" xfId="11" applyFont="1" applyFill="1" applyBorder="1" applyAlignment="1">
      <alignment horizontal="center" vertical="center"/>
    </xf>
    <xf numFmtId="3" fontId="15" fillId="12" borderId="12" xfId="11" applyFont="1" applyFill="1" applyBorder="1" applyAlignment="1">
      <alignment horizontal="center" vertical="center"/>
    </xf>
    <xf numFmtId="3" fontId="12" fillId="4" borderId="5" xfId="11" applyFont="1" applyFill="1" applyBorder="1" applyAlignment="1">
      <alignment horizontal="center" vertical="center" wrapText="1"/>
    </xf>
    <xf numFmtId="3" fontId="12" fillId="4" borderId="11" xfId="11" applyFont="1" applyFill="1" applyBorder="1" applyAlignment="1">
      <alignment horizontal="center" vertical="center" wrapText="1"/>
    </xf>
    <xf numFmtId="3" fontId="12" fillId="4" borderId="12" xfId="11" applyFont="1" applyFill="1" applyBorder="1" applyAlignment="1">
      <alignment horizontal="center" vertical="center" wrapText="1"/>
    </xf>
    <xf numFmtId="3" fontId="10" fillId="4" borderId="16" xfId="11" applyFont="1" applyFill="1" applyBorder="1" applyAlignment="1">
      <alignment horizontal="center" vertical="center" wrapText="1"/>
    </xf>
    <xf numFmtId="3" fontId="10" fillId="4" borderId="17" xfId="11" applyFont="1" applyFill="1" applyBorder="1" applyAlignment="1">
      <alignment horizontal="center" vertical="center" wrapText="1"/>
    </xf>
    <xf numFmtId="3" fontId="15" fillId="12" borderId="5" xfId="11" applyFont="1" applyFill="1" applyBorder="1" applyAlignment="1">
      <alignment horizontal="left" vertical="center"/>
    </xf>
    <xf numFmtId="3" fontId="15" fillId="12" borderId="14" xfId="11" applyFont="1" applyFill="1" applyBorder="1" applyAlignment="1">
      <alignment horizontal="left" vertical="center"/>
    </xf>
    <xf numFmtId="3" fontId="15" fillId="12" borderId="18" xfId="11" applyFont="1" applyFill="1" applyBorder="1" applyAlignment="1">
      <alignment horizontal="left" vertical="center"/>
    </xf>
    <xf numFmtId="3" fontId="10" fillId="4" borderId="13" xfId="11" applyFont="1" applyFill="1" applyBorder="1" applyAlignment="1">
      <alignment horizontal="center" vertical="center" wrapText="1"/>
    </xf>
    <xf numFmtId="0" fontId="13" fillId="14" borderId="5" xfId="10" applyFont="1" applyFill="1" applyBorder="1" applyAlignment="1">
      <alignment vertical="center" wrapText="1"/>
    </xf>
    <xf numFmtId="3" fontId="9" fillId="0" borderId="11" xfId="0" applyFont="1" applyBorder="1" applyAlignment="1">
      <alignment vertical="center" wrapText="1"/>
    </xf>
    <xf numFmtId="3" fontId="9" fillId="0" borderId="12" xfId="0" applyFont="1" applyBorder="1" applyAlignment="1">
      <alignment vertical="center" wrapText="1"/>
    </xf>
    <xf numFmtId="165" fontId="10" fillId="14" borderId="22" xfId="11" applyNumberFormat="1" applyFont="1" applyFill="1" applyBorder="1" applyAlignment="1">
      <alignment horizontal="left"/>
    </xf>
    <xf numFmtId="165" fontId="10" fillId="14" borderId="11" xfId="11" applyNumberFormat="1" applyFont="1" applyFill="1" applyBorder="1" applyAlignment="1">
      <alignment horizontal="left"/>
    </xf>
    <xf numFmtId="165" fontId="10" fillId="14" borderId="8" xfId="11" applyNumberFormat="1" applyFont="1" applyFill="1" applyBorder="1" applyAlignment="1">
      <alignment horizontal="left"/>
    </xf>
    <xf numFmtId="3" fontId="15" fillId="12" borderId="11" xfId="11" applyFont="1" applyFill="1" applyBorder="1" applyAlignment="1">
      <alignment horizontal="left" vertical="center"/>
    </xf>
    <xf numFmtId="3" fontId="12" fillId="2" borderId="5" xfId="11" applyFont="1" applyFill="1" applyBorder="1" applyAlignment="1">
      <alignment horizontal="center"/>
    </xf>
    <xf numFmtId="3" fontId="12" fillId="2" borderId="11" xfId="11" applyFont="1" applyFill="1" applyBorder="1" applyAlignment="1">
      <alignment horizontal="center"/>
    </xf>
    <xf numFmtId="3" fontId="12" fillId="2" borderId="12" xfId="11" applyFont="1" applyFill="1" applyBorder="1" applyAlignment="1">
      <alignment horizontal="center"/>
    </xf>
    <xf numFmtId="166" fontId="11" fillId="0" borderId="5" xfId="1" applyNumberFormat="1" applyFont="1" applyBorder="1" applyAlignment="1">
      <alignment horizontal="center" vertical="center"/>
    </xf>
    <xf numFmtId="166" fontId="11" fillId="0" borderId="12" xfId="1" applyNumberFormat="1" applyFont="1" applyBorder="1" applyAlignment="1">
      <alignment horizontal="center" vertical="center"/>
    </xf>
    <xf numFmtId="165" fontId="12" fillId="14" borderId="5" xfId="11" applyNumberFormat="1" applyFont="1" applyFill="1" applyBorder="1" applyAlignment="1">
      <alignment horizontal="center" vertical="center"/>
    </xf>
    <xf numFmtId="165" fontId="12" fillId="14" borderId="12" xfId="11" applyNumberFormat="1" applyFont="1" applyFill="1" applyBorder="1" applyAlignment="1">
      <alignment horizontal="center" vertical="center"/>
    </xf>
    <xf numFmtId="44" fontId="11" fillId="13" borderId="1" xfId="1" applyFont="1" applyFill="1" applyBorder="1" applyAlignment="1">
      <alignment horizontal="center" vertical="center"/>
    </xf>
    <xf numFmtId="0" fontId="13" fillId="14" borderId="1" xfId="20" applyFont="1" applyFill="1" applyBorder="1" applyAlignment="1">
      <alignment horizontal="left" vertical="center" wrapText="1"/>
    </xf>
    <xf numFmtId="3" fontId="33" fillId="22" borderId="21" xfId="11" applyFont="1" applyFill="1" applyBorder="1" applyAlignment="1">
      <alignment horizontal="center" vertical="center"/>
    </xf>
    <xf numFmtId="3" fontId="33" fillId="22" borderId="14" xfId="11" applyFont="1" applyFill="1" applyBorder="1" applyAlignment="1">
      <alignment horizontal="center" vertical="center"/>
    </xf>
    <xf numFmtId="3" fontId="33" fillId="22" borderId="18" xfId="11" applyFont="1" applyFill="1" applyBorder="1" applyAlignment="1">
      <alignment horizontal="center" vertical="center"/>
    </xf>
    <xf numFmtId="3" fontId="35" fillId="0" borderId="54" xfId="11" applyFont="1" applyBorder="1" applyAlignment="1">
      <alignment horizontal="left" vertical="top" wrapText="1"/>
    </xf>
    <xf numFmtId="3" fontId="35" fillId="0" borderId="0" xfId="11" applyFont="1" applyAlignment="1">
      <alignment horizontal="left" vertical="top" wrapText="1"/>
    </xf>
    <xf numFmtId="3" fontId="35" fillId="0" borderId="24" xfId="11" applyFont="1" applyBorder="1" applyAlignment="1">
      <alignment horizontal="left" vertical="top" wrapText="1"/>
    </xf>
    <xf numFmtId="3" fontId="12" fillId="14" borderId="52" xfId="11" applyFont="1" applyFill="1" applyBorder="1" applyAlignment="1">
      <alignment horizontal="center" vertical="center" wrapText="1"/>
    </xf>
    <xf numFmtId="3" fontId="12" fillId="14" borderId="2" xfId="11" applyFont="1" applyFill="1" applyBorder="1" applyAlignment="1">
      <alignment horizontal="center" vertical="center" wrapText="1"/>
    </xf>
    <xf numFmtId="3" fontId="33" fillId="14" borderId="1" xfId="11" applyFont="1" applyFill="1" applyBorder="1" applyAlignment="1">
      <alignment horizontal="center" vertical="center"/>
    </xf>
    <xf numFmtId="0" fontId="10" fillId="0" borderId="1" xfId="18" applyFont="1" applyBorder="1" applyAlignment="1">
      <alignment horizontal="center" vertical="center"/>
    </xf>
    <xf numFmtId="3" fontId="10" fillId="21" borderId="4" xfId="0" applyFont="1" applyFill="1" applyBorder="1" applyAlignment="1">
      <alignment horizontal="center" vertical="center"/>
    </xf>
    <xf numFmtId="3" fontId="10" fillId="21" borderId="6" xfId="0" applyFont="1" applyFill="1" applyBorder="1" applyAlignment="1">
      <alignment horizontal="center" vertical="center"/>
    </xf>
    <xf numFmtId="3" fontId="10" fillId="21" borderId="3" xfId="0" applyFont="1" applyFill="1" applyBorder="1" applyAlignment="1">
      <alignment horizontal="center" vertical="center"/>
    </xf>
    <xf numFmtId="3" fontId="10" fillId="0" borderId="0" xfId="0" applyFont="1" applyAlignment="1">
      <alignment horizontal="left" vertical="center"/>
    </xf>
    <xf numFmtId="0" fontId="13" fillId="11" borderId="48" xfId="10" applyFont="1" applyFill="1" applyBorder="1" applyAlignment="1">
      <alignment horizontal="left" vertical="center"/>
    </xf>
    <xf numFmtId="0" fontId="13" fillId="11" borderId="49" xfId="10" applyFont="1" applyFill="1" applyBorder="1" applyAlignment="1">
      <alignment horizontal="left" vertical="center"/>
    </xf>
    <xf numFmtId="0" fontId="13" fillId="11" borderId="50" xfId="10" applyFont="1" applyFill="1" applyBorder="1" applyAlignment="1">
      <alignment horizontal="left" vertical="center"/>
    </xf>
    <xf numFmtId="0" fontId="12" fillId="22" borderId="5" xfId="10" applyFont="1" applyFill="1" applyBorder="1" applyAlignment="1">
      <alignment horizontal="center" vertical="center"/>
    </xf>
    <xf numFmtId="0" fontId="12" fillId="22" borderId="11" xfId="10" applyFont="1" applyFill="1" applyBorder="1" applyAlignment="1">
      <alignment horizontal="center" vertical="center"/>
    </xf>
    <xf numFmtId="0" fontId="12" fillId="22" borderId="12" xfId="10" applyFont="1" applyFill="1" applyBorder="1" applyAlignment="1">
      <alignment horizontal="center" vertical="center"/>
    </xf>
    <xf numFmtId="0" fontId="35" fillId="0" borderId="5" xfId="10" applyFont="1" applyBorder="1" applyAlignment="1">
      <alignment horizontal="left" vertical="center" wrapText="1"/>
    </xf>
    <xf numFmtId="0" fontId="35" fillId="0" borderId="11" xfId="10" applyFont="1" applyBorder="1" applyAlignment="1">
      <alignment horizontal="left" vertical="center" wrapText="1"/>
    </xf>
    <xf numFmtId="0" fontId="35" fillId="0" borderId="12" xfId="10" applyFont="1" applyBorder="1" applyAlignment="1">
      <alignment horizontal="left" vertical="center" wrapText="1"/>
    </xf>
    <xf numFmtId="0" fontId="33" fillId="0" borderId="55" xfId="10" applyFont="1" applyBorder="1" applyAlignment="1">
      <alignment horizontal="left" vertical="center"/>
    </xf>
    <xf numFmtId="0" fontId="33" fillId="0" borderId="63" xfId="10" applyFont="1" applyBorder="1" applyAlignment="1">
      <alignment horizontal="left" vertical="center"/>
    </xf>
    <xf numFmtId="0" fontId="33" fillId="0" borderId="65" xfId="10" applyFont="1" applyBorder="1" applyAlignment="1">
      <alignment horizontal="left" vertical="center"/>
    </xf>
    <xf numFmtId="0" fontId="33" fillId="0" borderId="66" xfId="10" applyFont="1" applyBorder="1" applyAlignment="1">
      <alignment horizontal="left" vertical="center"/>
    </xf>
    <xf numFmtId="0" fontId="9" fillId="13" borderId="5" xfId="3" applyFont="1" applyFill="1" applyBorder="1" applyAlignment="1" applyProtection="1">
      <alignment horizontal="center" vertical="center" wrapText="1"/>
      <protection locked="0"/>
    </xf>
    <xf numFmtId="0" fontId="9" fillId="13" borderId="12" xfId="3" applyFont="1" applyFill="1" applyBorder="1" applyAlignment="1" applyProtection="1">
      <alignment horizontal="center" vertical="center" wrapText="1"/>
      <protection locked="0"/>
    </xf>
    <xf numFmtId="0" fontId="13" fillId="11" borderId="31" xfId="10" applyFont="1" applyFill="1" applyBorder="1" applyAlignment="1">
      <alignment horizontal="left" vertical="center"/>
    </xf>
    <xf numFmtId="0" fontId="13" fillId="11" borderId="45" xfId="10" applyFont="1" applyFill="1" applyBorder="1" applyAlignment="1">
      <alignment horizontal="left" vertical="center"/>
    </xf>
    <xf numFmtId="0" fontId="13" fillId="11" borderId="53" xfId="10" applyFont="1" applyFill="1" applyBorder="1" applyAlignment="1">
      <alignment horizontal="left" vertical="center"/>
    </xf>
    <xf numFmtId="0" fontId="33" fillId="22" borderId="56" xfId="10" applyFont="1" applyFill="1" applyBorder="1" applyAlignment="1">
      <alignment horizontal="center" vertical="center"/>
    </xf>
    <xf numFmtId="0" fontId="33" fillId="22" borderId="57" xfId="10" applyFont="1" applyFill="1" applyBorder="1" applyAlignment="1">
      <alignment horizontal="center" vertical="center"/>
    </xf>
    <xf numFmtId="0" fontId="33" fillId="22" borderId="58" xfId="10" applyFont="1" applyFill="1" applyBorder="1" applyAlignment="1">
      <alignment horizontal="center" vertical="center"/>
    </xf>
    <xf numFmtId="0" fontId="33" fillId="0" borderId="60" xfId="10" applyFont="1" applyBorder="1" applyAlignment="1">
      <alignment horizontal="left" vertical="center"/>
    </xf>
    <xf numFmtId="0" fontId="33" fillId="0" borderId="61" xfId="10" applyFont="1" applyBorder="1" applyAlignment="1">
      <alignment horizontal="left" vertical="center"/>
    </xf>
    <xf numFmtId="3" fontId="15" fillId="12" borderId="5" xfId="11" applyFont="1" applyFill="1" applyBorder="1" applyAlignment="1">
      <alignment horizontal="left" vertical="top" wrapText="1"/>
    </xf>
    <xf numFmtId="3" fontId="15" fillId="12" borderId="11" xfId="11" applyFont="1" applyFill="1" applyBorder="1" applyAlignment="1">
      <alignment horizontal="left" vertical="top" wrapText="1"/>
    </xf>
    <xf numFmtId="0" fontId="53" fillId="28" borderId="1" xfId="10" applyFont="1" applyFill="1" applyBorder="1" applyAlignment="1">
      <alignment horizontal="center" vertical="center"/>
    </xf>
    <xf numFmtId="0" fontId="12" fillId="27" borderId="1" xfId="22" applyFont="1" applyBorder="1" applyAlignment="1" applyProtection="1">
      <alignment horizontal="center" vertical="center"/>
    </xf>
    <xf numFmtId="0" fontId="37" fillId="0" borderId="1" xfId="22" applyFont="1" applyFill="1" applyBorder="1" applyAlignment="1" applyProtection="1">
      <alignment horizontal="left" vertical="center" wrapText="1"/>
    </xf>
    <xf numFmtId="0" fontId="13" fillId="11" borderId="4" xfId="10" applyFont="1" applyFill="1" applyBorder="1" applyAlignment="1">
      <alignment horizontal="left" vertical="center"/>
    </xf>
    <xf numFmtId="3" fontId="15" fillId="12" borderId="46" xfId="11" applyFont="1" applyFill="1" applyBorder="1" applyAlignment="1">
      <alignment horizontal="center" vertical="center"/>
    </xf>
    <xf numFmtId="3" fontId="15" fillId="12" borderId="47" xfId="11" applyFont="1" applyFill="1" applyBorder="1" applyAlignment="1">
      <alignment horizontal="center" vertical="center"/>
    </xf>
    <xf numFmtId="44" fontId="9" fillId="13" borderId="5" xfId="1" applyFont="1" applyFill="1" applyBorder="1" applyAlignment="1" applyProtection="1">
      <alignment horizontal="center" vertical="center"/>
      <protection locked="0"/>
    </xf>
    <xf numFmtId="44" fontId="9" fillId="13" borderId="12" xfId="1" applyFont="1" applyFill="1" applyBorder="1" applyAlignment="1" applyProtection="1">
      <alignment horizontal="center" vertical="center"/>
      <protection locked="0"/>
    </xf>
    <xf numFmtId="3" fontId="32" fillId="13" borderId="28" xfId="0" applyFont="1" applyFill="1" applyBorder="1" applyAlignment="1">
      <alignment horizontal="center" vertical="center"/>
    </xf>
    <xf numFmtId="3" fontId="32" fillId="13" borderId="29" xfId="0" applyFont="1" applyFill="1" applyBorder="1" applyAlignment="1">
      <alignment horizontal="center" vertical="center"/>
    </xf>
    <xf numFmtId="3" fontId="31" fillId="0" borderId="31" xfId="0" applyFont="1" applyBorder="1" applyAlignment="1">
      <alignment horizontal="center" vertical="center"/>
    </xf>
    <xf numFmtId="3" fontId="12" fillId="15" borderId="5" xfId="11" applyFont="1" applyFill="1" applyBorder="1" applyAlignment="1">
      <alignment horizontal="center" vertical="center" wrapText="1"/>
    </xf>
    <xf numFmtId="3" fontId="12" fillId="15" borderId="40" xfId="11" applyFont="1" applyFill="1" applyBorder="1" applyAlignment="1">
      <alignment horizontal="center" vertical="center" wrapText="1"/>
    </xf>
    <xf numFmtId="44" fontId="9" fillId="13" borderId="40" xfId="1" applyFont="1" applyFill="1" applyBorder="1" applyAlignment="1" applyProtection="1">
      <alignment horizontal="center" vertical="center"/>
      <protection locked="0"/>
    </xf>
    <xf numFmtId="3" fontId="31" fillId="0" borderId="45" xfId="0" applyFont="1" applyBorder="1" applyAlignment="1">
      <alignment horizontal="center" vertical="center" wrapText="1"/>
    </xf>
    <xf numFmtId="3" fontId="31" fillId="0" borderId="30" xfId="0" applyFont="1" applyBorder="1" applyAlignment="1">
      <alignment horizontal="center" vertical="center" wrapText="1"/>
    </xf>
    <xf numFmtId="3" fontId="31" fillId="0" borderId="31" xfId="0" applyFont="1" applyBorder="1" applyAlignment="1">
      <alignment horizontal="center" vertical="center" wrapText="1"/>
    </xf>
    <xf numFmtId="3" fontId="31" fillId="0" borderId="28" xfId="0" applyFont="1" applyBorder="1" applyAlignment="1">
      <alignment horizontal="center" vertical="center" wrapText="1"/>
    </xf>
    <xf numFmtId="3" fontId="31" fillId="0" borderId="29" xfId="0" applyFont="1" applyBorder="1" applyAlignment="1">
      <alignment horizontal="center" vertical="center" wrapText="1"/>
    </xf>
    <xf numFmtId="3" fontId="38" fillId="0" borderId="23" xfId="0" applyFont="1" applyBorder="1" applyAlignment="1">
      <alignment horizontal="left" vertical="center" wrapText="1"/>
    </xf>
    <xf numFmtId="3" fontId="38" fillId="0" borderId="25" xfId="0" applyFont="1" applyBorder="1" applyAlignment="1">
      <alignment horizontal="left" vertical="center" wrapText="1"/>
    </xf>
    <xf numFmtId="3" fontId="38" fillId="0" borderId="67" xfId="0" applyFont="1" applyBorder="1" applyAlignment="1">
      <alignment horizontal="left" vertical="center" wrapText="1"/>
    </xf>
    <xf numFmtId="3" fontId="36" fillId="23" borderId="5" xfId="0" applyFont="1" applyFill="1" applyBorder="1" applyAlignment="1">
      <alignment horizontal="center" vertical="center"/>
    </xf>
    <xf numFmtId="3" fontId="36" fillId="23" borderId="11" xfId="0" applyFont="1" applyFill="1" applyBorder="1" applyAlignment="1">
      <alignment horizontal="center" vertical="center"/>
    </xf>
    <xf numFmtId="3" fontId="36" fillId="23" borderId="12" xfId="0" applyFont="1" applyFill="1" applyBorder="1" applyAlignment="1">
      <alignment horizontal="center" vertical="center"/>
    </xf>
    <xf numFmtId="3" fontId="12" fillId="24" borderId="5" xfId="0" applyFont="1" applyFill="1" applyBorder="1" applyAlignment="1">
      <alignment horizontal="center" vertical="center"/>
    </xf>
    <xf numFmtId="3" fontId="12" fillId="24" borderId="11" xfId="0" applyFont="1" applyFill="1" applyBorder="1" applyAlignment="1">
      <alignment horizontal="center" vertical="center"/>
    </xf>
    <xf numFmtId="3" fontId="12" fillId="24" borderId="12" xfId="0" applyFont="1" applyFill="1" applyBorder="1" applyAlignment="1">
      <alignment horizontal="center" vertical="center"/>
    </xf>
    <xf numFmtId="3" fontId="37" fillId="0" borderId="21" xfId="0" applyFont="1" applyBorder="1" applyAlignment="1">
      <alignment horizontal="left" vertical="center" wrapText="1"/>
    </xf>
    <xf numFmtId="3" fontId="37" fillId="0" borderId="14" xfId="0" applyFont="1" applyBorder="1" applyAlignment="1">
      <alignment horizontal="left" vertical="center" wrapText="1"/>
    </xf>
    <xf numFmtId="3" fontId="37" fillId="0" borderId="18" xfId="0" applyFont="1" applyBorder="1" applyAlignment="1">
      <alignment horizontal="left" vertical="center" wrapText="1"/>
    </xf>
    <xf numFmtId="3" fontId="37" fillId="0" borderId="54" xfId="0" applyFont="1" applyBorder="1" applyAlignment="1">
      <alignment horizontal="left" vertical="center" wrapText="1"/>
    </xf>
    <xf numFmtId="3" fontId="37" fillId="0" borderId="0" xfId="0" applyFont="1" applyAlignment="1">
      <alignment horizontal="left" vertical="center" wrapText="1"/>
    </xf>
    <xf numFmtId="3" fontId="37" fillId="0" borderId="24" xfId="0" applyFont="1" applyBorder="1" applyAlignment="1">
      <alignment horizontal="left" vertical="center" wrapText="1"/>
    </xf>
    <xf numFmtId="3" fontId="38" fillId="0" borderId="54" xfId="0" applyFont="1" applyBorder="1" applyAlignment="1">
      <alignment horizontal="left" vertical="center" wrapText="1"/>
    </xf>
    <xf numFmtId="3" fontId="38" fillId="0" borderId="0" xfId="0" applyFont="1" applyAlignment="1">
      <alignment horizontal="left" vertical="center" wrapText="1"/>
    </xf>
    <xf numFmtId="3" fontId="38" fillId="0" borderId="24" xfId="0" applyFont="1" applyBorder="1" applyAlignment="1">
      <alignment horizontal="left" vertical="center" wrapText="1"/>
    </xf>
  </cellXfs>
  <cellStyles count="23">
    <cellStyle name="Comma 2" xfId="6" xr:uid="{C5D471B1-A1A4-495D-AD7F-1546F745F9BE}"/>
    <cellStyle name="Comma 2 2" xfId="9" xr:uid="{92810F70-A5C7-48DE-8B81-F903F9DCB884}"/>
    <cellStyle name="Currency" xfId="1" builtinId="4"/>
    <cellStyle name="Currency 2" xfId="5" xr:uid="{00000000-0005-0000-0000-000001000000}"/>
    <cellStyle name="Currency 2 2" xfId="8" xr:uid="{6886C802-2EDA-4382-B483-CDD8DFAF23CB}"/>
    <cellStyle name="Hyperlink" xfId="2" builtinId="8"/>
    <cellStyle name="Normal" xfId="0" builtinId="0"/>
    <cellStyle name="Normal 2" xfId="4" xr:uid="{00000000-0005-0000-0000-000004000000}"/>
    <cellStyle name="Normal 2 2" xfId="19" xr:uid="{01C811C5-E462-44D9-9589-AAB0B8023167}"/>
    <cellStyle name="Normal 2 2 2 3 2" xfId="10" xr:uid="{4FC3EED6-733D-4E95-8E7B-6921046DBD72}"/>
    <cellStyle name="Normal 2 2 2 3 2 2" xfId="16" xr:uid="{D2F016B5-39A7-46D7-83CD-84F9278C7D11}"/>
    <cellStyle name="Normal 2 2 2 3 2 3" xfId="20" xr:uid="{92A52DE8-303A-4F9D-8954-F4AB94C86E5A}"/>
    <cellStyle name="Normal 2 4 3 2 2" xfId="13" xr:uid="{E6F7EDC8-A65B-4185-A110-9C899C086148}"/>
    <cellStyle name="Normal 2 4 3 2 2 2" xfId="17" xr:uid="{39656083-53A1-49AB-B384-E41B481C2CE3}"/>
    <cellStyle name="Normal 2 4 3 2 2 2 2" xfId="21" xr:uid="{8B94DC1F-9A6F-4D8B-AC7E-2FA0A2AD9758}"/>
    <cellStyle name="Normal 2 5" xfId="14" xr:uid="{F72F05C2-D8CE-4DBD-9B06-0676B6A2A212}"/>
    <cellStyle name="Normal 3" xfId="12" xr:uid="{58CFD0D5-4476-4F5C-A1F9-0ACC037374FA}"/>
    <cellStyle name="Normal 3 2" xfId="15" xr:uid="{893D43CF-F634-4C4A-BAB9-4A3A731427A0}"/>
    <cellStyle name="Normal 4" xfId="18" xr:uid="{703F5103-E5E0-485E-887F-106C417ECEE4}"/>
    <cellStyle name="Normal_Application Development Pricing Format" xfId="3" xr:uid="{00000000-0005-0000-0000-000005000000}"/>
    <cellStyle name="Normal_Pricinginfrastructure v2" xfId="11" xr:uid="{E2265B4D-6F12-40F4-9459-6B50BFD13DB8}"/>
    <cellStyle name="Note" xfId="22" builtinId="10"/>
    <cellStyle name="Percent 2" xfId="7" xr:uid="{CBE1EA51-A0E1-4624-9053-24163E301461}"/>
  </cellStyles>
  <dxfs count="0"/>
  <tableStyles count="0" defaultTableStyle="TableStyleMedium9" defaultPivotStyle="PivotStyleLight16"/>
  <colors>
    <mruColors>
      <color rgb="FFCCFFCC"/>
      <color rgb="FF002856"/>
      <color rgb="FFFFFFCC"/>
      <color rgb="FFDCE6F1"/>
      <color rgb="FFCCFFFF"/>
      <color rgb="FF95B3D7"/>
      <color rgb="FFB8CCE4"/>
      <color rgb="FFDCDCF1"/>
      <color rgb="FF95C6FF"/>
      <color rgb="FFD5E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DE50A-AAD1-41FB-AF3F-DF2C72DAF62B}">
  <dimension ref="A1:Q6"/>
  <sheetViews>
    <sheetView showGridLines="0" workbookViewId="0">
      <selection activeCell="C2" sqref="C2"/>
    </sheetView>
  </sheetViews>
  <sheetFormatPr defaultColWidth="9.1328125" defaultRowHeight="12.75" x14ac:dyDescent="0.35"/>
  <cols>
    <col min="1" max="16384" width="9.1328125" style="34"/>
  </cols>
  <sheetData>
    <row r="1" spans="1:17" ht="24.4" x14ac:dyDescent="0.6">
      <c r="A1" s="29"/>
      <c r="B1" s="29"/>
      <c r="C1" s="30" t="s">
        <v>0</v>
      </c>
      <c r="D1" s="29"/>
      <c r="E1" s="31"/>
      <c r="F1" s="29"/>
      <c r="G1" s="29"/>
      <c r="H1" s="29"/>
      <c r="I1" s="29"/>
      <c r="J1" s="29"/>
      <c r="K1" s="29"/>
      <c r="L1" s="29"/>
      <c r="M1" s="29"/>
      <c r="N1" s="29"/>
      <c r="O1" s="32"/>
      <c r="P1" s="32"/>
      <c r="Q1" s="33"/>
    </row>
    <row r="2" spans="1:17" ht="29.25" x14ac:dyDescent="0.6">
      <c r="A2" s="29"/>
      <c r="B2" s="29"/>
      <c r="C2" s="35" t="s">
        <v>1</v>
      </c>
      <c r="D2" s="29"/>
      <c r="E2" s="36"/>
      <c r="F2" s="37"/>
      <c r="G2" s="37"/>
      <c r="H2" s="37"/>
      <c r="I2" s="37"/>
      <c r="J2" s="37"/>
      <c r="K2" s="37"/>
      <c r="L2" s="33"/>
      <c r="M2" s="33"/>
      <c r="N2" s="33"/>
      <c r="O2" s="33"/>
      <c r="P2" s="33"/>
      <c r="Q2" s="33"/>
    </row>
    <row r="3" spans="1:17" ht="27" x14ac:dyDescent="0.65">
      <c r="A3" s="29"/>
      <c r="B3" s="29"/>
      <c r="C3" s="38" t="s">
        <v>2</v>
      </c>
      <c r="D3" s="29"/>
      <c r="E3" s="39"/>
      <c r="F3" s="40"/>
      <c r="G3" s="41"/>
      <c r="H3" s="41"/>
      <c r="I3" s="41"/>
      <c r="J3" s="41"/>
      <c r="K3" s="41"/>
      <c r="L3" s="29"/>
      <c r="M3" s="29"/>
      <c r="N3" s="29"/>
      <c r="O3" s="32"/>
      <c r="P3" s="32"/>
      <c r="Q3" s="33"/>
    </row>
    <row r="4" spans="1:17" ht="27" x14ac:dyDescent="0.65">
      <c r="A4" s="42"/>
      <c r="B4" s="42"/>
      <c r="C4" s="42"/>
      <c r="D4" s="42"/>
      <c r="E4" s="43"/>
      <c r="F4" s="43"/>
      <c r="G4" s="44"/>
      <c r="H4" s="44"/>
      <c r="I4" s="44"/>
      <c r="J4" s="44"/>
      <c r="K4" s="44"/>
      <c r="L4" s="42"/>
      <c r="M4" s="42"/>
      <c r="N4" s="42"/>
      <c r="O4" s="45"/>
      <c r="P4" s="45"/>
      <c r="Q4" s="33"/>
    </row>
    <row r="5" spans="1:17" ht="13.5" x14ac:dyDescent="0.35">
      <c r="A5" s="46"/>
      <c r="B5" s="46"/>
      <c r="C5" s="46"/>
      <c r="D5" s="46"/>
      <c r="E5" s="46"/>
      <c r="F5" s="46"/>
      <c r="G5" s="46"/>
      <c r="H5" s="46"/>
      <c r="I5" s="46"/>
      <c r="J5" s="46"/>
      <c r="K5" s="46"/>
      <c r="L5" s="46"/>
      <c r="M5" s="46"/>
      <c r="N5" s="46"/>
      <c r="O5" s="47"/>
      <c r="P5" s="47"/>
      <c r="Q5" s="33"/>
    </row>
    <row r="6" spans="1:17" ht="27" x14ac:dyDescent="0.65">
      <c r="A6" s="42"/>
      <c r="B6" s="42"/>
      <c r="C6" s="42"/>
      <c r="D6" s="42"/>
      <c r="E6" s="43"/>
      <c r="F6" s="43"/>
      <c r="G6" s="44"/>
      <c r="H6" s="44"/>
      <c r="I6" s="44"/>
      <c r="J6" s="44"/>
      <c r="K6" s="44"/>
      <c r="L6" s="42"/>
      <c r="M6" s="42"/>
      <c r="N6" s="42"/>
      <c r="O6" s="45"/>
      <c r="P6" s="45"/>
      <c r="Q6" s="33"/>
    </row>
  </sheetData>
  <sheetProtection insertRows="0"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8FB67-B0BF-4A57-AF2C-DCACF2B29A82}">
  <sheetPr>
    <pageSetUpPr autoPageBreaks="0" fitToPage="1"/>
  </sheetPr>
  <dimension ref="A1:G14"/>
  <sheetViews>
    <sheetView showGridLines="0" showWhiteSpace="0" topLeftCell="A10" zoomScaleNormal="100" workbookViewId="0">
      <selection activeCell="A14" sqref="A14"/>
    </sheetView>
  </sheetViews>
  <sheetFormatPr defaultColWidth="9.1328125" defaultRowHeight="13.5" x14ac:dyDescent="0.35"/>
  <cols>
    <col min="1" max="1" width="33" style="159" customWidth="1"/>
    <col min="2" max="2" width="45.59765625" style="104" customWidth="1"/>
    <col min="3" max="3" width="85.73046875" style="104" customWidth="1"/>
    <col min="4" max="16384" width="9.1328125" style="104"/>
  </cols>
  <sheetData>
    <row r="1" spans="1:7" s="2" customFormat="1" x14ac:dyDescent="0.35">
      <c r="A1" s="175" t="s">
        <v>0</v>
      </c>
      <c r="B1" s="175"/>
      <c r="C1" s="175"/>
      <c r="D1" s="176"/>
      <c r="E1" s="176"/>
      <c r="F1" s="176"/>
      <c r="G1" s="176"/>
    </row>
    <row r="2" spans="1:7" x14ac:dyDescent="0.35">
      <c r="A2" s="177" t="s">
        <v>1</v>
      </c>
      <c r="B2" s="177"/>
      <c r="C2" s="177"/>
    </row>
    <row r="3" spans="1:7" x14ac:dyDescent="0.35">
      <c r="A3" s="152"/>
      <c r="B3" s="105"/>
    </row>
    <row r="4" spans="1:7" x14ac:dyDescent="0.35">
      <c r="A4" s="153" t="s">
        <v>3</v>
      </c>
      <c r="B4" s="27" t="s">
        <v>4</v>
      </c>
    </row>
    <row r="5" spans="1:7" s="2" customFormat="1" x14ac:dyDescent="0.35">
      <c r="A5" s="154"/>
    </row>
    <row r="6" spans="1:7" s="28" customFormat="1" x14ac:dyDescent="0.35">
      <c r="A6" s="178" t="s">
        <v>5</v>
      </c>
      <c r="B6" s="178"/>
      <c r="C6" s="178"/>
      <c r="D6" s="106"/>
    </row>
    <row r="7" spans="1:7" s="28" customFormat="1" ht="158.25" customHeight="1" x14ac:dyDescent="0.35">
      <c r="A7" s="179" t="s">
        <v>6</v>
      </c>
      <c r="B7" s="180"/>
      <c r="C7" s="180"/>
      <c r="D7" s="106"/>
    </row>
    <row r="8" spans="1:7" s="28" customFormat="1" x14ac:dyDescent="0.35">
      <c r="A8" s="155"/>
      <c r="B8" s="107"/>
      <c r="D8" s="106"/>
    </row>
    <row r="9" spans="1:7" x14ac:dyDescent="0.35">
      <c r="A9" s="156" t="s">
        <v>7</v>
      </c>
      <c r="B9" s="108" t="s">
        <v>8</v>
      </c>
      <c r="C9" s="108" t="s">
        <v>9</v>
      </c>
    </row>
    <row r="10" spans="1:7" ht="114" customHeight="1" x14ac:dyDescent="0.35">
      <c r="A10" s="157" t="s">
        <v>10</v>
      </c>
      <c r="B10" s="109" t="s">
        <v>11</v>
      </c>
      <c r="C10" s="110" t="s">
        <v>12</v>
      </c>
    </row>
    <row r="11" spans="1:7" ht="85.5" customHeight="1" x14ac:dyDescent="0.35">
      <c r="A11" s="157" t="s">
        <v>13</v>
      </c>
      <c r="B11" s="109" t="s">
        <v>14</v>
      </c>
      <c r="C11" s="111" t="s">
        <v>15</v>
      </c>
    </row>
    <row r="12" spans="1:7" ht="96.75" customHeight="1" x14ac:dyDescent="0.35">
      <c r="A12" s="158" t="s">
        <v>16</v>
      </c>
      <c r="B12" s="112" t="s">
        <v>17</v>
      </c>
      <c r="C12" s="111" t="s">
        <v>18</v>
      </c>
    </row>
    <row r="13" spans="1:7" ht="65.25" customHeight="1" x14ac:dyDescent="0.35">
      <c r="A13" s="158" t="s">
        <v>19</v>
      </c>
      <c r="B13" s="151" t="s">
        <v>20</v>
      </c>
      <c r="C13" s="111" t="s">
        <v>21</v>
      </c>
    </row>
    <row r="14" spans="1:7" ht="114" customHeight="1" x14ac:dyDescent="0.35">
      <c r="A14" s="165" t="s">
        <v>22</v>
      </c>
      <c r="B14" s="109" t="s">
        <v>23</v>
      </c>
      <c r="C14" s="110" t="s">
        <v>24</v>
      </c>
    </row>
  </sheetData>
  <sheetProtection insertRows="0" selectLockedCells="1"/>
  <mergeCells count="5">
    <mergeCell ref="A1:C1"/>
    <mergeCell ref="D1:G1"/>
    <mergeCell ref="A2:C2"/>
    <mergeCell ref="A6:C6"/>
    <mergeCell ref="A7:C7"/>
  </mergeCells>
  <hyperlinks>
    <hyperlink ref="A10" location="'3. Total Price Summary'!A1" display="3. Total Price Summary" xr:uid="{F20643A4-46CF-486C-B91D-52914F623EAC}"/>
    <hyperlink ref="A13" location="'6. Assumptions'!A1" display="6. Assumptions" xr:uid="{1255ECFB-21E6-42EE-93CE-630B0A57B096}"/>
    <hyperlink ref="A12" location="'5.B Payroll M&amp;O Hourly Rate'!A1" display="5.B Payroll M&amp;O Hourly Rate" xr:uid="{6D1E3AC0-3C02-4CE8-8906-D21D0EEA4507}"/>
    <hyperlink ref="A11" location="'4.B Payroll M&amp;O Support'!A1" display="4.B Payroll M&amp;O Support" xr:uid="{33EDA958-4D75-4FBC-A059-36EC9E85D39E}"/>
    <hyperlink ref="A14" location="'7. BidBuy Worksheet'!A1" display="7.  BidBuy Worksheet" xr:uid="{2FBEC3DA-761C-4D80-AA05-8560697B6984}"/>
  </hyperlinks>
  <pageMargins left="0.5" right="0.5" top="1" bottom="1" header="0.5" footer="0.5"/>
  <pageSetup scale="87" fitToHeight="0" orientation="landscape" horizontalDpi="4294967293" r:id="rId1"/>
  <headerFooter alignWithMargins="0">
    <oddHeader>&amp;C&amp;"Calibri,Regular"&amp;9&amp;A</oddHeader>
    <oddFooter>&amp;L&amp;"Calibri,Regular"&amp;F&amp;R&amp;"Calibri,Regular"&amp;P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AB218-2E27-43DE-B3A1-1DB82DC481D1}">
  <sheetPr>
    <pageSetUpPr fitToPage="1"/>
  </sheetPr>
  <dimension ref="A1:M42"/>
  <sheetViews>
    <sheetView showGridLines="0" topLeftCell="A4" zoomScale="90" zoomScaleNormal="90" workbookViewId="0">
      <selection activeCell="B40" sqref="B40"/>
    </sheetView>
  </sheetViews>
  <sheetFormatPr defaultColWidth="9.1328125" defaultRowHeight="12.75" x14ac:dyDescent="0.35"/>
  <cols>
    <col min="1" max="1" width="77.59765625" style="6" bestFit="1" customWidth="1"/>
    <col min="2" max="2" width="16.3984375" style="6" customWidth="1"/>
    <col min="3" max="10" width="14.59765625" style="6" customWidth="1"/>
    <col min="11" max="11" width="28.265625" style="6" customWidth="1"/>
    <col min="12" max="12" width="12.1328125" style="6" bestFit="1" customWidth="1"/>
    <col min="13" max="13" width="6.86328125" style="6" customWidth="1"/>
    <col min="14" max="16384" width="9.1328125" style="6"/>
  </cols>
  <sheetData>
    <row r="1" spans="1:13" s="2" customFormat="1" ht="13.5" x14ac:dyDescent="0.35">
      <c r="A1" s="1" t="s">
        <v>0</v>
      </c>
      <c r="B1" s="1"/>
      <c r="D1" s="3"/>
      <c r="E1" s="3"/>
      <c r="F1" s="3"/>
      <c r="G1" s="3"/>
      <c r="H1" s="3"/>
    </row>
    <row r="2" spans="1:13" s="2" customFormat="1" ht="13.5" x14ac:dyDescent="0.35">
      <c r="A2" s="1" t="s">
        <v>1</v>
      </c>
      <c r="B2" s="1"/>
      <c r="D2" s="3"/>
      <c r="E2" s="3"/>
      <c r="F2" s="3"/>
      <c r="G2" s="3"/>
      <c r="H2" s="3"/>
    </row>
    <row r="3" spans="1:13" s="2" customFormat="1" ht="13.5" x14ac:dyDescent="0.35">
      <c r="A3" s="1"/>
      <c r="B3" s="1"/>
      <c r="D3" s="3"/>
      <c r="E3" s="3"/>
      <c r="F3" s="3"/>
      <c r="G3" s="3"/>
      <c r="H3" s="3"/>
    </row>
    <row r="4" spans="1:13" s="2" customFormat="1" ht="14.45" customHeight="1" x14ac:dyDescent="0.35">
      <c r="A4" s="4" t="s">
        <v>25</v>
      </c>
      <c r="B4" s="196" t="str">
        <f>+'2. TOC &amp; Instructions'!B4</f>
        <v>Insert Offeror Name</v>
      </c>
      <c r="C4" s="197"/>
      <c r="D4" s="197"/>
      <c r="E4" s="197"/>
      <c r="F4" s="198"/>
    </row>
    <row r="5" spans="1:13" s="2" customFormat="1" ht="14.45" customHeight="1" x14ac:dyDescent="0.35">
      <c r="A5" s="88"/>
      <c r="B5" s="89"/>
      <c r="C5" s="89"/>
      <c r="D5" s="89"/>
      <c r="E5" s="89"/>
      <c r="F5" s="89"/>
    </row>
    <row r="6" spans="1:13" s="5" customFormat="1" ht="24.6" customHeight="1" x14ac:dyDescent="0.35">
      <c r="A6" s="193" t="s">
        <v>26</v>
      </c>
      <c r="B6" s="194"/>
      <c r="C6" s="194"/>
      <c r="D6" s="194"/>
      <c r="E6" s="194"/>
      <c r="F6" s="194"/>
      <c r="G6" s="194"/>
      <c r="H6" s="194"/>
      <c r="I6" s="194"/>
      <c r="J6" s="194"/>
      <c r="K6" s="195"/>
      <c r="L6" s="2"/>
      <c r="M6" s="2"/>
    </row>
    <row r="8" spans="1:13" s="2" customFormat="1" ht="14.85" customHeight="1" x14ac:dyDescent="0.35">
      <c r="A8" s="15"/>
      <c r="B8" s="15"/>
      <c r="C8" s="15"/>
      <c r="D8" s="15"/>
      <c r="E8" s="15"/>
      <c r="F8" s="15"/>
      <c r="G8" s="15"/>
      <c r="H8" s="15"/>
      <c r="I8" s="15"/>
      <c r="J8" s="15"/>
      <c r="K8" s="15"/>
    </row>
    <row r="9" spans="1:13" s="126" customFormat="1" ht="13.5" x14ac:dyDescent="0.35">
      <c r="A9" s="25" t="s">
        <v>27</v>
      </c>
      <c r="B9" s="103"/>
      <c r="C9" s="199"/>
      <c r="D9" s="199"/>
      <c r="E9" s="199"/>
      <c r="F9" s="199"/>
      <c r="G9" s="199"/>
      <c r="H9" s="199"/>
      <c r="I9" s="199"/>
      <c r="J9" s="199"/>
      <c r="K9" s="199"/>
      <c r="L9" s="199"/>
    </row>
    <row r="10" spans="1:13" s="126" customFormat="1" ht="13.9" customHeight="1" x14ac:dyDescent="0.35">
      <c r="A10" s="149"/>
      <c r="B10" s="200" t="s">
        <v>28</v>
      </c>
      <c r="C10" s="201"/>
      <c r="D10" s="202"/>
      <c r="E10" s="200" t="s">
        <v>29</v>
      </c>
      <c r="F10" s="202"/>
      <c r="G10" s="200" t="s">
        <v>30</v>
      </c>
      <c r="H10" s="202"/>
      <c r="I10" s="200" t="s">
        <v>31</v>
      </c>
      <c r="J10" s="202"/>
      <c r="K10" s="200" t="s">
        <v>32</v>
      </c>
      <c r="L10" s="202"/>
    </row>
    <row r="11" spans="1:13" s="127" customFormat="1" ht="13.5" x14ac:dyDescent="0.35">
      <c r="A11" s="20" t="s">
        <v>33</v>
      </c>
      <c r="B11" s="20">
        <v>1</v>
      </c>
      <c r="C11" s="20">
        <v>2</v>
      </c>
      <c r="D11" s="20">
        <v>3</v>
      </c>
      <c r="E11" s="20">
        <v>4</v>
      </c>
      <c r="F11" s="20">
        <v>5</v>
      </c>
      <c r="G11" s="20">
        <v>6</v>
      </c>
      <c r="H11" s="20">
        <v>7</v>
      </c>
      <c r="I11" s="20">
        <v>8</v>
      </c>
      <c r="J11" s="20">
        <v>9</v>
      </c>
      <c r="K11" s="184">
        <v>10</v>
      </c>
      <c r="L11" s="186"/>
    </row>
    <row r="12" spans="1:13" s="126" customFormat="1" ht="13.5" x14ac:dyDescent="0.35">
      <c r="A12" s="128" t="s">
        <v>34</v>
      </c>
      <c r="B12" s="129" cm="1">
        <f t="array" ref="B12">SUM(1*'4. App and Payroll M&amp;O Support'!C22:C29)</f>
        <v>0</v>
      </c>
      <c r="C12" s="129" cm="1">
        <f t="array" ref="C12">SUM(1*'4. App and Payroll M&amp;O Support'!C22:C29)</f>
        <v>0</v>
      </c>
      <c r="D12" s="129" cm="1">
        <f t="array" ref="D12">SUM(1*'4. App and Payroll M&amp;O Support'!C22:C29)</f>
        <v>0</v>
      </c>
      <c r="E12" s="129" cm="1">
        <f t="array" ref="E12">SUM(1*'4. App and Payroll M&amp;O Support'!D22:D29)</f>
        <v>0</v>
      </c>
      <c r="F12" s="129" cm="1">
        <f t="array" ref="F12">SUM(1*'4. App and Payroll M&amp;O Support'!D22:D29)</f>
        <v>0</v>
      </c>
      <c r="G12" s="129" cm="1">
        <f t="array" ref="G12">SUM(1*'4. App and Payroll M&amp;O Support'!E22:E29)</f>
        <v>0</v>
      </c>
      <c r="H12" s="129" cm="1">
        <f t="array" ref="H12">SUM(1*'4. App and Payroll M&amp;O Support'!E22:E29)</f>
        <v>0</v>
      </c>
      <c r="I12" s="129" cm="1">
        <f t="array" ref="I12">SUM(1*'4. App and Payroll M&amp;O Support'!F22:F29)</f>
        <v>0</v>
      </c>
      <c r="J12" s="129" cm="1">
        <f t="array" ref="J12">SUM(1*'4. App and Payroll M&amp;O Support'!F22:F29)</f>
        <v>0</v>
      </c>
      <c r="K12" s="203" cm="1">
        <f t="array" ref="K12">SUM(1*'4. App and Payroll M&amp;O Support'!G22:G29)</f>
        <v>0</v>
      </c>
      <c r="L12" s="204"/>
    </row>
    <row r="13" spans="1:13" s="126" customFormat="1" ht="13.5" x14ac:dyDescent="0.35">
      <c r="A13" s="128" t="s">
        <v>35</v>
      </c>
      <c r="B13" s="129">
        <f>SUM(1*'4. App and Payroll M&amp;O Support'!C30)</f>
        <v>0</v>
      </c>
      <c r="C13" s="129">
        <f>SUM(1*'4. App and Payroll M&amp;O Support'!C30)</f>
        <v>0</v>
      </c>
      <c r="D13" s="129">
        <f>SUM(1*'4. App and Payroll M&amp;O Support'!C30)</f>
        <v>0</v>
      </c>
      <c r="E13" s="129">
        <f>SUM(1*'4. App and Payroll M&amp;O Support'!D30)</f>
        <v>0</v>
      </c>
      <c r="F13" s="129">
        <f>SUM(1*'4. App and Payroll M&amp;O Support'!D30)</f>
        <v>0</v>
      </c>
      <c r="G13" s="129">
        <f>SUM(1*'4. App and Payroll M&amp;O Support'!E30)</f>
        <v>0</v>
      </c>
      <c r="H13" s="129">
        <f>SUM(1*'4. App and Payroll M&amp;O Support'!E30)</f>
        <v>0</v>
      </c>
      <c r="I13" s="129">
        <f>SUM(1*'4. App and Payroll M&amp;O Support'!F30)</f>
        <v>0</v>
      </c>
      <c r="J13" s="129">
        <f>SUM(1*'4. App and Payroll M&amp;O Support'!F30)</f>
        <v>0</v>
      </c>
      <c r="K13" s="203">
        <f>SUM(1*'4. App and Payroll M&amp;O Support'!G30)</f>
        <v>0</v>
      </c>
      <c r="L13" s="204"/>
    </row>
    <row r="14" spans="1:13" s="132" customFormat="1" ht="15" customHeight="1" x14ac:dyDescent="0.35">
      <c r="A14" s="130" t="s">
        <v>36</v>
      </c>
      <c r="B14" s="131">
        <f t="shared" ref="B14:K14" si="0">SUM(B12:B13)</f>
        <v>0</v>
      </c>
      <c r="C14" s="131">
        <f t="shared" si="0"/>
        <v>0</v>
      </c>
      <c r="D14" s="131">
        <f t="shared" si="0"/>
        <v>0</v>
      </c>
      <c r="E14" s="131">
        <f t="shared" si="0"/>
        <v>0</v>
      </c>
      <c r="F14" s="131">
        <f t="shared" si="0"/>
        <v>0</v>
      </c>
      <c r="G14" s="131">
        <f t="shared" si="0"/>
        <v>0</v>
      </c>
      <c r="H14" s="131">
        <f t="shared" si="0"/>
        <v>0</v>
      </c>
      <c r="I14" s="131">
        <f t="shared" si="0"/>
        <v>0</v>
      </c>
      <c r="J14" s="131">
        <f t="shared" si="0"/>
        <v>0</v>
      </c>
      <c r="K14" s="205">
        <f t="shared" si="0"/>
        <v>0</v>
      </c>
      <c r="L14" s="206"/>
    </row>
    <row r="15" spans="1:13" s="2" customFormat="1" ht="14.85" customHeight="1" thickBot="1" x14ac:dyDescent="0.4">
      <c r="A15" s="15"/>
      <c r="B15" s="15"/>
      <c r="C15" s="15"/>
      <c r="D15" s="15"/>
      <c r="E15" s="15"/>
      <c r="F15" s="15"/>
      <c r="G15" s="15"/>
      <c r="H15" s="15"/>
      <c r="I15" s="15"/>
      <c r="J15" s="15"/>
    </row>
    <row r="16" spans="1:13" s="2" customFormat="1" ht="14.85" customHeight="1" thickBot="1" x14ac:dyDescent="0.4">
      <c r="A16" s="189" t="s">
        <v>37</v>
      </c>
      <c r="B16" s="190"/>
      <c r="C16" s="190"/>
      <c r="D16" s="190"/>
      <c r="E16" s="190"/>
      <c r="F16" s="190"/>
      <c r="G16" s="190"/>
      <c r="H16" s="190"/>
      <c r="I16" s="190"/>
      <c r="J16" s="190"/>
      <c r="K16" s="191"/>
      <c r="L16" s="50"/>
    </row>
    <row r="17" spans="1:12" s="2" customFormat="1" ht="25.35" customHeight="1" x14ac:dyDescent="0.35">
      <c r="A17" s="84"/>
      <c r="B17" s="187" t="s">
        <v>28</v>
      </c>
      <c r="C17" s="192"/>
      <c r="D17" s="188"/>
      <c r="E17" s="187" t="s">
        <v>29</v>
      </c>
      <c r="F17" s="188"/>
      <c r="G17" s="187" t="s">
        <v>38</v>
      </c>
      <c r="H17" s="188"/>
      <c r="I17" s="187" t="s">
        <v>39</v>
      </c>
      <c r="J17" s="188"/>
      <c r="K17" s="7" t="s">
        <v>40</v>
      </c>
      <c r="L17" s="50"/>
    </row>
    <row r="18" spans="1:12" s="2" customFormat="1" ht="14.85" customHeight="1" x14ac:dyDescent="0.35">
      <c r="A18" s="85"/>
      <c r="B18" s="8">
        <v>1</v>
      </c>
      <c r="C18" s="9">
        <v>2</v>
      </c>
      <c r="D18" s="9">
        <v>3</v>
      </c>
      <c r="E18" s="9">
        <v>4</v>
      </c>
      <c r="F18" s="9">
        <v>5</v>
      </c>
      <c r="G18" s="8">
        <v>6</v>
      </c>
      <c r="H18" s="10">
        <v>7</v>
      </c>
      <c r="I18" s="8">
        <v>8</v>
      </c>
      <c r="J18" s="10">
        <v>9</v>
      </c>
      <c r="K18" s="11">
        <v>10</v>
      </c>
      <c r="L18" s="12" t="s">
        <v>41</v>
      </c>
    </row>
    <row r="19" spans="1:12" s="2" customFormat="1" ht="14.85" customHeight="1" thickBot="1" x14ac:dyDescent="0.4">
      <c r="A19" s="14" t="s">
        <v>42</v>
      </c>
      <c r="B19" s="18">
        <f>'5. App Payroll M&amp;O Hourly Rate'!$B$17</f>
        <v>0</v>
      </c>
      <c r="C19" s="18">
        <f>'5. App Payroll M&amp;O Hourly Rate'!$B$17</f>
        <v>0</v>
      </c>
      <c r="D19" s="18">
        <f>'5. App Payroll M&amp;O Hourly Rate'!$B$17</f>
        <v>0</v>
      </c>
      <c r="E19" s="18">
        <f>'5. App Payroll M&amp;O Hourly Rate'!$B$28</f>
        <v>0</v>
      </c>
      <c r="F19" s="18">
        <f>'5. App Payroll M&amp;O Hourly Rate'!$B$28</f>
        <v>0</v>
      </c>
      <c r="G19" s="18">
        <f>'5. App Payroll M&amp;O Hourly Rate'!$B$40</f>
        <v>0</v>
      </c>
      <c r="H19" s="18">
        <f>'5. App Payroll M&amp;O Hourly Rate'!$B$40</f>
        <v>0</v>
      </c>
      <c r="I19" s="18">
        <f>'5. App Payroll M&amp;O Hourly Rate'!$B$52</f>
        <v>0</v>
      </c>
      <c r="J19" s="18">
        <f>'5. App Payroll M&amp;O Hourly Rate'!$B$52</f>
        <v>0</v>
      </c>
      <c r="K19" s="18">
        <f>'5. App Payroll M&amp;O Hourly Rate'!$B$64</f>
        <v>0</v>
      </c>
      <c r="L19" s="19">
        <f>SUM(B19:K19)</f>
        <v>0</v>
      </c>
    </row>
    <row r="20" spans="1:12" s="2" customFormat="1" ht="14.85" customHeight="1" thickBot="1" x14ac:dyDescent="0.4">
      <c r="A20" s="14" t="s">
        <v>43</v>
      </c>
      <c r="B20" s="18">
        <f>'5. App Payroll M&amp;O Hourly Rate'!$C$17</f>
        <v>0</v>
      </c>
      <c r="C20" s="18">
        <f>'5. App Payroll M&amp;O Hourly Rate'!$C$17</f>
        <v>0</v>
      </c>
      <c r="D20" s="18">
        <f>'5. App Payroll M&amp;O Hourly Rate'!$C$17</f>
        <v>0</v>
      </c>
      <c r="E20" s="18">
        <f>'5. App Payroll M&amp;O Hourly Rate'!$C$28</f>
        <v>0</v>
      </c>
      <c r="F20" s="18">
        <f>'5. App Payroll M&amp;O Hourly Rate'!$C$28</f>
        <v>0</v>
      </c>
      <c r="G20" s="18">
        <f>'5. App Payroll M&amp;O Hourly Rate'!$C$40</f>
        <v>0</v>
      </c>
      <c r="H20" s="18">
        <f>'5. App Payroll M&amp;O Hourly Rate'!$C$40</f>
        <v>0</v>
      </c>
      <c r="I20" s="18">
        <f>'5. App Payroll M&amp;O Hourly Rate'!$C$52</f>
        <v>0</v>
      </c>
      <c r="J20" s="18">
        <f>'5. App Payroll M&amp;O Hourly Rate'!$C$52</f>
        <v>0</v>
      </c>
      <c r="K20" s="18">
        <f>'5. App Payroll M&amp;O Hourly Rate'!$C$64</f>
        <v>0</v>
      </c>
      <c r="L20" s="19">
        <f t="shared" ref="L20:L27" si="1">SUM(B20:K20)</f>
        <v>0</v>
      </c>
    </row>
    <row r="21" spans="1:12" s="2" customFormat="1" ht="14.85" customHeight="1" thickBot="1" x14ac:dyDescent="0.4">
      <c r="A21" s="14" t="s">
        <v>44</v>
      </c>
      <c r="B21" s="18">
        <f>'5. App Payroll M&amp;O Hourly Rate'!$D$17</f>
        <v>0</v>
      </c>
      <c r="C21" s="18">
        <f>'5. App Payroll M&amp;O Hourly Rate'!$D$17</f>
        <v>0</v>
      </c>
      <c r="D21" s="18">
        <f>'5. App Payroll M&amp;O Hourly Rate'!$D$17</f>
        <v>0</v>
      </c>
      <c r="E21" s="18">
        <f>'5. App Payroll M&amp;O Hourly Rate'!$D$28</f>
        <v>0</v>
      </c>
      <c r="F21" s="18">
        <f>'5. App Payroll M&amp;O Hourly Rate'!$D$28</f>
        <v>0</v>
      </c>
      <c r="G21" s="18">
        <f>'5. App Payroll M&amp;O Hourly Rate'!$D$40</f>
        <v>0</v>
      </c>
      <c r="H21" s="18">
        <f>'5. App Payroll M&amp;O Hourly Rate'!$D$40</f>
        <v>0</v>
      </c>
      <c r="I21" s="18">
        <f>'5. App Payroll M&amp;O Hourly Rate'!$D$52</f>
        <v>0</v>
      </c>
      <c r="J21" s="18">
        <f>'5. App Payroll M&amp;O Hourly Rate'!$D$52</f>
        <v>0</v>
      </c>
      <c r="K21" s="18">
        <f>'5. App Payroll M&amp;O Hourly Rate'!$D$64</f>
        <v>0</v>
      </c>
      <c r="L21" s="19">
        <f t="shared" si="1"/>
        <v>0</v>
      </c>
    </row>
    <row r="22" spans="1:12" s="2" customFormat="1" ht="14.85" customHeight="1" thickBot="1" x14ac:dyDescent="0.4">
      <c r="A22" s="14" t="s">
        <v>45</v>
      </c>
      <c r="B22" s="18">
        <f>'5. App Payroll M&amp;O Hourly Rate'!$B$18</f>
        <v>0</v>
      </c>
      <c r="C22" s="18">
        <f>'5. App Payroll M&amp;O Hourly Rate'!$B$18</f>
        <v>0</v>
      </c>
      <c r="D22" s="18">
        <f>'5. App Payroll M&amp;O Hourly Rate'!$B$18</f>
        <v>0</v>
      </c>
      <c r="E22" s="18">
        <f>'5. App Payroll M&amp;O Hourly Rate'!$B$29</f>
        <v>0</v>
      </c>
      <c r="F22" s="18">
        <f>'5. App Payroll M&amp;O Hourly Rate'!$B$29</f>
        <v>0</v>
      </c>
      <c r="G22" s="18">
        <f>'5. App Payroll M&amp;O Hourly Rate'!$B$41</f>
        <v>0</v>
      </c>
      <c r="H22" s="18">
        <f>'5. App Payroll M&amp;O Hourly Rate'!$B$41</f>
        <v>0</v>
      </c>
      <c r="I22" s="18">
        <f>'5. App Payroll M&amp;O Hourly Rate'!$B$53</f>
        <v>0</v>
      </c>
      <c r="J22" s="18">
        <f>'5. App Payroll M&amp;O Hourly Rate'!$B$53</f>
        <v>0</v>
      </c>
      <c r="K22" s="18">
        <f>'5. App Payroll M&amp;O Hourly Rate'!$B$65</f>
        <v>0</v>
      </c>
      <c r="L22" s="19">
        <f>SUM(B22:K22)</f>
        <v>0</v>
      </c>
    </row>
    <row r="23" spans="1:12" s="2" customFormat="1" ht="14.85" customHeight="1" thickBot="1" x14ac:dyDescent="0.4">
      <c r="A23" s="14" t="s">
        <v>46</v>
      </c>
      <c r="B23" s="18">
        <f>'5. App Payroll M&amp;O Hourly Rate'!$C$18</f>
        <v>0</v>
      </c>
      <c r="C23" s="18">
        <f>'5. App Payroll M&amp;O Hourly Rate'!$C$18</f>
        <v>0</v>
      </c>
      <c r="D23" s="18">
        <f>'5. App Payroll M&amp;O Hourly Rate'!$C$18</f>
        <v>0</v>
      </c>
      <c r="E23" s="18">
        <f>'5. App Payroll M&amp;O Hourly Rate'!$C$29</f>
        <v>0</v>
      </c>
      <c r="F23" s="18">
        <f>'5. App Payroll M&amp;O Hourly Rate'!$C$29</f>
        <v>0</v>
      </c>
      <c r="G23" s="18">
        <f>'5. App Payroll M&amp;O Hourly Rate'!$C$41</f>
        <v>0</v>
      </c>
      <c r="H23" s="18">
        <f>'5. App Payroll M&amp;O Hourly Rate'!$C$41</f>
        <v>0</v>
      </c>
      <c r="I23" s="18">
        <f>'5. App Payroll M&amp;O Hourly Rate'!$C$53</f>
        <v>0</v>
      </c>
      <c r="J23" s="18">
        <f>'5. App Payroll M&amp;O Hourly Rate'!$C$53</f>
        <v>0</v>
      </c>
      <c r="K23" s="18">
        <f>'5. App Payroll M&amp;O Hourly Rate'!$C$65</f>
        <v>0</v>
      </c>
      <c r="L23" s="19">
        <f t="shared" si="1"/>
        <v>0</v>
      </c>
    </row>
    <row r="24" spans="1:12" s="2" customFormat="1" ht="14.85" customHeight="1" thickBot="1" x14ac:dyDescent="0.4">
      <c r="A24" s="14" t="s">
        <v>47</v>
      </c>
      <c r="B24" s="18">
        <f>'5. App Payroll M&amp;O Hourly Rate'!$D$18</f>
        <v>0</v>
      </c>
      <c r="C24" s="18">
        <f>'5. App Payroll M&amp;O Hourly Rate'!$D$18</f>
        <v>0</v>
      </c>
      <c r="D24" s="18">
        <f>'5. App Payroll M&amp;O Hourly Rate'!$D$18</f>
        <v>0</v>
      </c>
      <c r="E24" s="18">
        <f>'5. App Payroll M&amp;O Hourly Rate'!$D$29</f>
        <v>0</v>
      </c>
      <c r="F24" s="18">
        <f>'5. App Payroll M&amp;O Hourly Rate'!$D$29</f>
        <v>0</v>
      </c>
      <c r="G24" s="18">
        <f>'5. App Payroll M&amp;O Hourly Rate'!$D$41</f>
        <v>0</v>
      </c>
      <c r="H24" s="18">
        <f>'5. App Payroll M&amp;O Hourly Rate'!$D$41</f>
        <v>0</v>
      </c>
      <c r="I24" s="18">
        <f>'5. App Payroll M&amp;O Hourly Rate'!$D$53</f>
        <v>0</v>
      </c>
      <c r="J24" s="18">
        <f>'5. App Payroll M&amp;O Hourly Rate'!$D$53</f>
        <v>0</v>
      </c>
      <c r="K24" s="18">
        <f>'5. App Payroll M&amp;O Hourly Rate'!$D$65</f>
        <v>0</v>
      </c>
      <c r="L24" s="19">
        <f t="shared" si="1"/>
        <v>0</v>
      </c>
    </row>
    <row r="25" spans="1:12" s="2" customFormat="1" ht="14.85" customHeight="1" thickBot="1" x14ac:dyDescent="0.4">
      <c r="A25" s="14" t="s">
        <v>48</v>
      </c>
      <c r="B25" s="18">
        <f>'5. App Payroll M&amp;O Hourly Rate'!$B$19</f>
        <v>0</v>
      </c>
      <c r="C25" s="18">
        <f>'5. App Payroll M&amp;O Hourly Rate'!$B$19</f>
        <v>0</v>
      </c>
      <c r="D25" s="18">
        <f>'5. App Payroll M&amp;O Hourly Rate'!$B$19</f>
        <v>0</v>
      </c>
      <c r="E25" s="18">
        <f>'5. App Payroll M&amp;O Hourly Rate'!$B$30</f>
        <v>0</v>
      </c>
      <c r="F25" s="18">
        <f>'5. App Payroll M&amp;O Hourly Rate'!$B$30</f>
        <v>0</v>
      </c>
      <c r="G25" s="18">
        <f>'5. App Payroll M&amp;O Hourly Rate'!$B$42</f>
        <v>0</v>
      </c>
      <c r="H25" s="18">
        <f>'5. App Payroll M&amp;O Hourly Rate'!$B$42</f>
        <v>0</v>
      </c>
      <c r="I25" s="18">
        <f>'5. App Payroll M&amp;O Hourly Rate'!$B$54</f>
        <v>0</v>
      </c>
      <c r="J25" s="18">
        <f>'5. App Payroll M&amp;O Hourly Rate'!$B$54</f>
        <v>0</v>
      </c>
      <c r="K25" s="18">
        <f>'5. App Payroll M&amp;O Hourly Rate'!$B$66</f>
        <v>0</v>
      </c>
      <c r="L25" s="19">
        <f t="shared" si="1"/>
        <v>0</v>
      </c>
    </row>
    <row r="26" spans="1:12" s="2" customFormat="1" ht="14.85" customHeight="1" thickBot="1" x14ac:dyDescent="0.4">
      <c r="A26" s="14" t="s">
        <v>49</v>
      </c>
      <c r="B26" s="18">
        <f>'5. App Payroll M&amp;O Hourly Rate'!$C$19</f>
        <v>0</v>
      </c>
      <c r="C26" s="18">
        <f>'5. App Payroll M&amp;O Hourly Rate'!$C$19</f>
        <v>0</v>
      </c>
      <c r="D26" s="18">
        <f>'5. App Payroll M&amp;O Hourly Rate'!$C$19</f>
        <v>0</v>
      </c>
      <c r="E26" s="18">
        <f>'5. App Payroll M&amp;O Hourly Rate'!$C$30</f>
        <v>0</v>
      </c>
      <c r="F26" s="18">
        <f>'5. App Payroll M&amp;O Hourly Rate'!$C$30</f>
        <v>0</v>
      </c>
      <c r="G26" s="18">
        <f>'5. App Payroll M&amp;O Hourly Rate'!$C$42</f>
        <v>0</v>
      </c>
      <c r="H26" s="18">
        <f>'5. App Payroll M&amp;O Hourly Rate'!$C$42</f>
        <v>0</v>
      </c>
      <c r="I26" s="18">
        <f>'5. App Payroll M&amp;O Hourly Rate'!$C$54</f>
        <v>0</v>
      </c>
      <c r="J26" s="18">
        <f>'5. App Payroll M&amp;O Hourly Rate'!$C$54</f>
        <v>0</v>
      </c>
      <c r="K26" s="18">
        <f>'5. App Payroll M&amp;O Hourly Rate'!$C$66</f>
        <v>0</v>
      </c>
      <c r="L26" s="19">
        <f t="shared" si="1"/>
        <v>0</v>
      </c>
    </row>
    <row r="27" spans="1:12" s="2" customFormat="1" ht="14.85" customHeight="1" thickBot="1" x14ac:dyDescent="0.4">
      <c r="A27" s="14" t="s">
        <v>50</v>
      </c>
      <c r="B27" s="18">
        <f>'5. App Payroll M&amp;O Hourly Rate'!$D$19</f>
        <v>0</v>
      </c>
      <c r="C27" s="18">
        <f>'5. App Payroll M&amp;O Hourly Rate'!$D$19</f>
        <v>0</v>
      </c>
      <c r="D27" s="18">
        <f>'5. App Payroll M&amp;O Hourly Rate'!$D$19</f>
        <v>0</v>
      </c>
      <c r="E27" s="18">
        <f>'5. App Payroll M&amp;O Hourly Rate'!$D$30</f>
        <v>0</v>
      </c>
      <c r="F27" s="18">
        <f>'5. App Payroll M&amp;O Hourly Rate'!$D$30</f>
        <v>0</v>
      </c>
      <c r="G27" s="18">
        <f>'5. App Payroll M&amp;O Hourly Rate'!$D$42</f>
        <v>0</v>
      </c>
      <c r="H27" s="18">
        <f>'5. App Payroll M&amp;O Hourly Rate'!$D$42</f>
        <v>0</v>
      </c>
      <c r="I27" s="18">
        <f>'5. App Payroll M&amp;O Hourly Rate'!$D$54</f>
        <v>0</v>
      </c>
      <c r="J27" s="18">
        <f>'5. App Payroll M&amp;O Hourly Rate'!$D$54</f>
        <v>0</v>
      </c>
      <c r="K27" s="18">
        <f>'5. App Payroll M&amp;O Hourly Rate'!$D$66</f>
        <v>0</v>
      </c>
      <c r="L27" s="19">
        <f t="shared" si="1"/>
        <v>0</v>
      </c>
    </row>
    <row r="28" spans="1:12" s="2" customFormat="1" ht="14.85" customHeight="1" thickBot="1" x14ac:dyDescent="0.4">
      <c r="A28" s="14" t="s">
        <v>51</v>
      </c>
      <c r="B28" s="18">
        <f>'5. App Payroll M&amp;O Hourly Rate'!$B$20</f>
        <v>0</v>
      </c>
      <c r="C28" s="18">
        <f>'5. App Payroll M&amp;O Hourly Rate'!$B$20</f>
        <v>0</v>
      </c>
      <c r="D28" s="18">
        <f>'5. App Payroll M&amp;O Hourly Rate'!$B$20</f>
        <v>0</v>
      </c>
      <c r="E28" s="18">
        <f>'5. App Payroll M&amp;O Hourly Rate'!$B$31</f>
        <v>0</v>
      </c>
      <c r="F28" s="18">
        <f>'5. App Payroll M&amp;O Hourly Rate'!$B$31</f>
        <v>0</v>
      </c>
      <c r="G28" s="18">
        <f>'5. App Payroll M&amp;O Hourly Rate'!$B$43</f>
        <v>0</v>
      </c>
      <c r="H28" s="18">
        <f>'5. App Payroll M&amp;O Hourly Rate'!$B$43</f>
        <v>0</v>
      </c>
      <c r="I28" s="18">
        <f>'5. App Payroll M&amp;O Hourly Rate'!$B$55</f>
        <v>0</v>
      </c>
      <c r="J28" s="18">
        <f>'5. App Payroll M&amp;O Hourly Rate'!$B$55</f>
        <v>0</v>
      </c>
      <c r="K28" s="18">
        <f>'5. App Payroll M&amp;O Hourly Rate'!$B$67</f>
        <v>0</v>
      </c>
      <c r="L28" s="19">
        <f>SUM(B28:K28)</f>
        <v>0</v>
      </c>
    </row>
    <row r="29" spans="1:12" s="2" customFormat="1" ht="14.85" customHeight="1" thickBot="1" x14ac:dyDescent="0.4">
      <c r="A29" s="14" t="s">
        <v>52</v>
      </c>
      <c r="B29" s="18">
        <f>'5. App Payroll M&amp;O Hourly Rate'!$C$20</f>
        <v>0</v>
      </c>
      <c r="C29" s="18">
        <f>'5. App Payroll M&amp;O Hourly Rate'!$C$20</f>
        <v>0</v>
      </c>
      <c r="D29" s="18">
        <f>'5. App Payroll M&amp;O Hourly Rate'!$C$20</f>
        <v>0</v>
      </c>
      <c r="E29" s="18">
        <f>'5. App Payroll M&amp;O Hourly Rate'!$C$31</f>
        <v>0</v>
      </c>
      <c r="F29" s="18">
        <f>'5. App Payroll M&amp;O Hourly Rate'!$C$31</f>
        <v>0</v>
      </c>
      <c r="G29" s="18">
        <f>'5. App Payroll M&amp;O Hourly Rate'!$C$43</f>
        <v>0</v>
      </c>
      <c r="H29" s="18">
        <f>'5. App Payroll M&amp;O Hourly Rate'!$C$43</f>
        <v>0</v>
      </c>
      <c r="I29" s="18">
        <f>'5. App Payroll M&amp;O Hourly Rate'!$C$55</f>
        <v>0</v>
      </c>
      <c r="J29" s="18">
        <f>'5. App Payroll M&amp;O Hourly Rate'!$C$55</f>
        <v>0</v>
      </c>
      <c r="K29" s="18">
        <f>'5. App Payroll M&amp;O Hourly Rate'!$C$67</f>
        <v>0</v>
      </c>
      <c r="L29" s="19">
        <f t="shared" ref="L29" si="2">SUM(B29:K29)</f>
        <v>0</v>
      </c>
    </row>
    <row r="30" spans="1:12" s="2" customFormat="1" ht="14.85" customHeight="1" thickBot="1" x14ac:dyDescent="0.4">
      <c r="A30" s="14" t="s">
        <v>53</v>
      </c>
      <c r="B30" s="18">
        <f>'5. App Payroll M&amp;O Hourly Rate'!$D$20</f>
        <v>0</v>
      </c>
      <c r="C30" s="18">
        <f>'5. App Payroll M&amp;O Hourly Rate'!$D$20</f>
        <v>0</v>
      </c>
      <c r="D30" s="18">
        <f>'5. App Payroll M&amp;O Hourly Rate'!$D$20</f>
        <v>0</v>
      </c>
      <c r="E30" s="18">
        <f>'5. App Payroll M&amp;O Hourly Rate'!$D$31</f>
        <v>0</v>
      </c>
      <c r="F30" s="18">
        <f>'5. App Payroll M&amp;O Hourly Rate'!$D$31</f>
        <v>0</v>
      </c>
      <c r="G30" s="18">
        <f>'5. App Payroll M&amp;O Hourly Rate'!$D$43</f>
        <v>0</v>
      </c>
      <c r="H30" s="18">
        <f>'5. App Payroll M&amp;O Hourly Rate'!$D$43</f>
        <v>0</v>
      </c>
      <c r="I30" s="18">
        <f>'5. App Payroll M&amp;O Hourly Rate'!$D$55</f>
        <v>0</v>
      </c>
      <c r="J30" s="18">
        <f>'5. App Payroll M&amp;O Hourly Rate'!$D$55</f>
        <v>0</v>
      </c>
      <c r="K30" s="18">
        <f>'5. App Payroll M&amp;O Hourly Rate'!$D$67</f>
        <v>0</v>
      </c>
      <c r="L30" s="82">
        <f>SUM(B30:K30)</f>
        <v>0</v>
      </c>
    </row>
    <row r="31" spans="1:12" s="2" customFormat="1" ht="14.85" customHeight="1" thickBot="1" x14ac:dyDescent="0.4">
      <c r="A31" s="13" t="s">
        <v>54</v>
      </c>
      <c r="B31" s="19">
        <f>SUM(B19:B30)</f>
        <v>0</v>
      </c>
      <c r="C31" s="19">
        <f t="shared" ref="C31:K31" si="3">SUM(C19:C30)</f>
        <v>0</v>
      </c>
      <c r="D31" s="19">
        <f>SUM(D19:D30)</f>
        <v>0</v>
      </c>
      <c r="E31" s="19">
        <f>SUM(E19:E30)</f>
        <v>0</v>
      </c>
      <c r="F31" s="19">
        <f>SUM(F19:F30)</f>
        <v>0</v>
      </c>
      <c r="G31" s="19">
        <f t="shared" si="3"/>
        <v>0</v>
      </c>
      <c r="H31" s="19">
        <f t="shared" si="3"/>
        <v>0</v>
      </c>
      <c r="I31" s="19">
        <f t="shared" si="3"/>
        <v>0</v>
      </c>
      <c r="J31" s="19">
        <f t="shared" si="3"/>
        <v>0</v>
      </c>
      <c r="K31" s="19">
        <f t="shared" si="3"/>
        <v>0</v>
      </c>
      <c r="L31" s="81">
        <f>SUM(B31:K31)</f>
        <v>0</v>
      </c>
    </row>
    <row r="32" spans="1:12" s="2" customFormat="1" ht="14.85" customHeight="1" x14ac:dyDescent="0.35">
      <c r="A32" s="15"/>
      <c r="B32" s="15"/>
      <c r="C32" s="15"/>
      <c r="D32" s="15"/>
      <c r="E32" s="15"/>
      <c r="F32" s="15"/>
      <c r="G32" s="15"/>
      <c r="H32" s="15"/>
      <c r="I32" s="15"/>
      <c r="J32" s="15"/>
      <c r="K32" s="15"/>
    </row>
    <row r="33" spans="1:12" s="2" customFormat="1" ht="14.85" customHeight="1" x14ac:dyDescent="0.35">
      <c r="A33" s="15"/>
      <c r="B33" s="15"/>
      <c r="C33" s="15"/>
      <c r="D33" s="15"/>
      <c r="E33" s="15"/>
      <c r="F33" s="15"/>
      <c r="G33" s="15"/>
      <c r="H33" s="15"/>
      <c r="I33" s="15"/>
      <c r="J33" s="15"/>
      <c r="K33" s="15"/>
    </row>
    <row r="34" spans="1:12" x14ac:dyDescent="0.35">
      <c r="A34" s="16"/>
      <c r="B34" s="17"/>
    </row>
    <row r="35" spans="1:12" ht="13.9" thickBot="1" x14ac:dyDescent="0.4">
      <c r="A35" s="181" t="s">
        <v>55</v>
      </c>
      <c r="B35" s="182"/>
      <c r="C35" s="182"/>
      <c r="D35" s="182"/>
      <c r="E35" s="182"/>
      <c r="F35" s="182"/>
      <c r="G35" s="182"/>
      <c r="H35" s="182"/>
      <c r="I35" s="182"/>
      <c r="J35" s="182"/>
      <c r="K35" s="183"/>
    </row>
    <row r="36" spans="1:12" ht="27.6" customHeight="1" x14ac:dyDescent="0.35">
      <c r="A36" s="86"/>
      <c r="B36" s="184" t="s">
        <v>56</v>
      </c>
      <c r="C36" s="185"/>
      <c r="D36" s="185"/>
      <c r="E36" s="185"/>
      <c r="F36" s="186"/>
      <c r="G36" s="187" t="s">
        <v>38</v>
      </c>
      <c r="H36" s="188"/>
      <c r="I36" s="187" t="s">
        <v>39</v>
      </c>
      <c r="J36" s="188"/>
      <c r="K36" s="7" t="s">
        <v>40</v>
      </c>
    </row>
    <row r="37" spans="1:12" ht="13.5" x14ac:dyDescent="0.35">
      <c r="A37" s="87"/>
      <c r="B37" s="9">
        <v>1</v>
      </c>
      <c r="C37" s="9">
        <v>2</v>
      </c>
      <c r="D37" s="9">
        <v>3</v>
      </c>
      <c r="E37" s="9">
        <v>4</v>
      </c>
      <c r="F37" s="9">
        <v>5</v>
      </c>
      <c r="G37" s="9">
        <v>6</v>
      </c>
      <c r="H37" s="9">
        <v>7</v>
      </c>
      <c r="I37" s="9">
        <v>8</v>
      </c>
      <c r="J37" s="9">
        <v>9</v>
      </c>
      <c r="K37" s="9">
        <v>10</v>
      </c>
      <c r="L37" s="21"/>
    </row>
    <row r="38" spans="1:12" s="21" customFormat="1" x14ac:dyDescent="0.35">
      <c r="A38" s="83" t="s">
        <v>57</v>
      </c>
      <c r="B38" s="22">
        <f>SUM(B14+B31)</f>
        <v>0</v>
      </c>
      <c r="C38" s="22">
        <f>SUM(C14+C31)</f>
        <v>0</v>
      </c>
      <c r="D38" s="22">
        <f t="shared" ref="D38:K38" si="4">SUM(D31+D14)</f>
        <v>0</v>
      </c>
      <c r="E38" s="22">
        <f t="shared" si="4"/>
        <v>0</v>
      </c>
      <c r="F38" s="22">
        <f t="shared" si="4"/>
        <v>0</v>
      </c>
      <c r="G38" s="22">
        <f t="shared" si="4"/>
        <v>0</v>
      </c>
      <c r="H38" s="22">
        <f t="shared" si="4"/>
        <v>0</v>
      </c>
      <c r="I38" s="22">
        <f t="shared" si="4"/>
        <v>0</v>
      </c>
      <c r="J38" s="22">
        <f t="shared" si="4"/>
        <v>0</v>
      </c>
      <c r="K38" s="22">
        <f t="shared" si="4"/>
        <v>0</v>
      </c>
    </row>
    <row r="40" spans="1:12" x14ac:dyDescent="0.35">
      <c r="A40" s="83" t="s">
        <v>58</v>
      </c>
      <c r="B40" s="22">
        <f>SUM(B38:F38)</f>
        <v>0</v>
      </c>
    </row>
    <row r="41" spans="1:12" ht="15.6" customHeight="1" x14ac:dyDescent="0.35"/>
    <row r="42" spans="1:12" x14ac:dyDescent="0.35">
      <c r="A42" s="83" t="s">
        <v>59</v>
      </c>
      <c r="B42" s="22">
        <f>L31</f>
        <v>0</v>
      </c>
    </row>
  </sheetData>
  <sheetProtection insertRows="0" selectLockedCells="1"/>
  <mergeCells count="21">
    <mergeCell ref="A6:K6"/>
    <mergeCell ref="B4:F4"/>
    <mergeCell ref="I17:J17"/>
    <mergeCell ref="C9:L9"/>
    <mergeCell ref="B10:D10"/>
    <mergeCell ref="E10:F10"/>
    <mergeCell ref="G10:H10"/>
    <mergeCell ref="I10:J10"/>
    <mergeCell ref="K10:L10"/>
    <mergeCell ref="K11:L11"/>
    <mergeCell ref="K12:L12"/>
    <mergeCell ref="K13:L13"/>
    <mergeCell ref="K14:L14"/>
    <mergeCell ref="A35:K35"/>
    <mergeCell ref="B36:F36"/>
    <mergeCell ref="G36:H36"/>
    <mergeCell ref="I36:J36"/>
    <mergeCell ref="A16:K16"/>
    <mergeCell ref="G17:H17"/>
    <mergeCell ref="B17:D17"/>
    <mergeCell ref="E17:F17"/>
  </mergeCells>
  <pageMargins left="0.2" right="0.21" top="0.75" bottom="0.75" header="0.3" footer="0.3"/>
  <pageSetup fitToWidth="0" orientation="landscape" r:id="rId1"/>
  <headerFooter>
    <oddHeader>&amp;C&amp;"Calibri,Regular"&amp;A</oddHeader>
    <oddFooter>&amp;L&amp;"Calibri,Regular"&amp;F&amp;R&amp;"Calibri,Regular"&amp;P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AE8A7-AACE-42EC-BB9D-5D4E51DAC927}">
  <dimension ref="A1:I30"/>
  <sheetViews>
    <sheetView showGridLines="0" zoomScale="90" zoomScaleNormal="90" workbookViewId="0">
      <selection activeCell="C22" sqref="C22:C29"/>
    </sheetView>
  </sheetViews>
  <sheetFormatPr defaultColWidth="17.86328125" defaultRowHeight="12.75" x14ac:dyDescent="0.35"/>
  <cols>
    <col min="1" max="1" width="58.265625" style="134" customWidth="1"/>
    <col min="2" max="2" width="74.73046875" style="134" customWidth="1"/>
    <col min="3" max="7" width="27.1328125" style="134" customWidth="1"/>
    <col min="8" max="8" width="17.86328125" style="134"/>
    <col min="9" max="9" width="2" style="134" bestFit="1" customWidth="1"/>
    <col min="10" max="16384" width="17.86328125" style="134"/>
  </cols>
  <sheetData>
    <row r="1" spans="1:9" s="2" customFormat="1" ht="13.5" x14ac:dyDescent="0.35">
      <c r="A1" s="124" t="s">
        <v>0</v>
      </c>
      <c r="C1" s="3"/>
      <c r="D1" s="3"/>
      <c r="E1" s="3"/>
      <c r="F1" s="3"/>
    </row>
    <row r="2" spans="1:9" s="2" customFormat="1" ht="13.5" x14ac:dyDescent="0.35">
      <c r="A2" s="124" t="s">
        <v>1</v>
      </c>
      <c r="C2" s="3"/>
      <c r="D2" s="3"/>
      <c r="E2" s="3"/>
      <c r="F2" s="3"/>
    </row>
    <row r="3" spans="1:9" s="2" customFormat="1" ht="13.5" x14ac:dyDescent="0.35">
      <c r="A3" s="124" t="s">
        <v>2</v>
      </c>
      <c r="C3" s="3"/>
      <c r="D3" s="3"/>
      <c r="E3" s="3"/>
      <c r="F3" s="3"/>
    </row>
    <row r="4" spans="1:9" s="2" customFormat="1" ht="13.5" x14ac:dyDescent="0.35">
      <c r="A4" s="133"/>
    </row>
    <row r="5" spans="1:9" s="125" customFormat="1" ht="25.15" customHeight="1" x14ac:dyDescent="0.35">
      <c r="A5" s="208" t="s">
        <v>60</v>
      </c>
      <c r="B5" s="208"/>
      <c r="C5" s="208"/>
      <c r="D5" s="208"/>
      <c r="E5" s="208"/>
      <c r="F5" s="208"/>
      <c r="G5" s="208"/>
      <c r="H5" s="2"/>
      <c r="I5" s="2"/>
    </row>
    <row r="6" spans="1:9" ht="24" customHeight="1" x14ac:dyDescent="0.35">
      <c r="A6" s="209" t="s">
        <v>61</v>
      </c>
      <c r="B6" s="210"/>
      <c r="C6" s="210"/>
      <c r="D6" s="210"/>
      <c r="E6" s="210"/>
      <c r="F6" s="210"/>
      <c r="G6" s="211"/>
    </row>
    <row r="7" spans="1:9" s="138" customFormat="1" ht="15" customHeight="1" x14ac:dyDescent="0.35">
      <c r="A7" s="135" t="s">
        <v>62</v>
      </c>
      <c r="B7" s="136"/>
      <c r="C7" s="136"/>
      <c r="D7" s="136"/>
      <c r="E7" s="136"/>
      <c r="F7" s="136"/>
      <c r="G7" s="137"/>
    </row>
    <row r="8" spans="1:9" s="138" customFormat="1" ht="15" customHeight="1" x14ac:dyDescent="0.35">
      <c r="A8" s="139" t="s">
        <v>63</v>
      </c>
      <c r="G8" s="140"/>
    </row>
    <row r="9" spans="1:9" s="138" customFormat="1" ht="15" customHeight="1" x14ac:dyDescent="0.35">
      <c r="A9" s="141" t="s">
        <v>64</v>
      </c>
      <c r="G9" s="140"/>
    </row>
    <row r="10" spans="1:9" s="138" customFormat="1" ht="15" customHeight="1" x14ac:dyDescent="0.35">
      <c r="A10" s="139" t="s">
        <v>65</v>
      </c>
      <c r="G10" s="140"/>
    </row>
    <row r="11" spans="1:9" s="138" customFormat="1" ht="15" customHeight="1" x14ac:dyDescent="0.35">
      <c r="A11" s="142" t="s">
        <v>66</v>
      </c>
      <c r="B11" s="143"/>
      <c r="C11" s="143"/>
      <c r="D11" s="143"/>
      <c r="E11" s="143"/>
      <c r="F11" s="143"/>
      <c r="G11" s="144"/>
    </row>
    <row r="12" spans="1:9" s="138" customFormat="1" ht="15" customHeight="1" x14ac:dyDescent="0.35">
      <c r="A12" s="135" t="s">
        <v>67</v>
      </c>
      <c r="B12" s="136"/>
      <c r="C12" s="136"/>
      <c r="D12" s="136"/>
      <c r="E12" s="136"/>
      <c r="F12" s="136"/>
      <c r="G12" s="137"/>
    </row>
    <row r="13" spans="1:9" s="138" customFormat="1" ht="15" customHeight="1" x14ac:dyDescent="0.35">
      <c r="A13" s="139" t="s">
        <v>68</v>
      </c>
      <c r="G13" s="140"/>
    </row>
    <row r="14" spans="1:9" s="138" customFormat="1" ht="40.15" customHeight="1" x14ac:dyDescent="0.35">
      <c r="A14" s="212" t="s">
        <v>69</v>
      </c>
      <c r="B14" s="213"/>
      <c r="C14" s="213"/>
      <c r="D14" s="213"/>
      <c r="E14" s="213"/>
      <c r="F14" s="213"/>
      <c r="G14" s="214"/>
    </row>
    <row r="15" spans="1:9" s="138" customFormat="1" ht="15" customHeight="1" x14ac:dyDescent="0.35">
      <c r="A15" s="139" t="s">
        <v>70</v>
      </c>
      <c r="G15" s="140"/>
    </row>
    <row r="16" spans="1:9" s="138" customFormat="1" ht="15" customHeight="1" x14ac:dyDescent="0.35">
      <c r="A16" s="142" t="s">
        <v>71</v>
      </c>
      <c r="B16" s="143"/>
      <c r="C16" s="143"/>
      <c r="D16" s="143"/>
      <c r="E16" s="143"/>
      <c r="F16" s="143"/>
      <c r="G16" s="144"/>
    </row>
    <row r="17" spans="1:7" s="138" customFormat="1" ht="15" customHeight="1" x14ac:dyDescent="0.35">
      <c r="A17" s="135" t="s">
        <v>72</v>
      </c>
      <c r="B17" s="136"/>
      <c r="C17" s="136"/>
      <c r="D17" s="136"/>
      <c r="E17" s="136"/>
      <c r="F17" s="136"/>
      <c r="G17" s="137"/>
    </row>
    <row r="18" spans="1:7" s="138" customFormat="1" ht="34.5" customHeight="1" x14ac:dyDescent="0.35">
      <c r="A18" s="212" t="s">
        <v>73</v>
      </c>
      <c r="B18" s="213"/>
      <c r="C18" s="213"/>
      <c r="D18" s="213"/>
      <c r="E18" s="213"/>
      <c r="F18" s="213"/>
      <c r="G18" s="214"/>
    </row>
    <row r="19" spans="1:7" s="138" customFormat="1" ht="15" customHeight="1" x14ac:dyDescent="0.35">
      <c r="A19" s="142" t="s">
        <v>74</v>
      </c>
      <c r="B19" s="143"/>
      <c r="C19" s="143"/>
      <c r="D19" s="143"/>
      <c r="E19" s="143"/>
      <c r="F19" s="143"/>
      <c r="G19" s="144"/>
    </row>
    <row r="20" spans="1:7" ht="13.5" x14ac:dyDescent="0.35">
      <c r="A20" s="215" t="s">
        <v>75</v>
      </c>
      <c r="B20" s="215" t="s">
        <v>76</v>
      </c>
      <c r="C20" s="217" t="s">
        <v>77</v>
      </c>
      <c r="D20" s="217"/>
      <c r="E20" s="217"/>
      <c r="F20" s="217"/>
      <c r="G20" s="217"/>
    </row>
    <row r="21" spans="1:7" ht="13.5" x14ac:dyDescent="0.35">
      <c r="A21" s="216"/>
      <c r="B21" s="216"/>
      <c r="C21" s="145" t="s">
        <v>78</v>
      </c>
      <c r="D21" s="145" t="s">
        <v>79</v>
      </c>
      <c r="E21" s="145" t="s">
        <v>80</v>
      </c>
      <c r="F21" s="145" t="s">
        <v>81</v>
      </c>
      <c r="G21" s="145" t="s">
        <v>82</v>
      </c>
    </row>
    <row r="22" spans="1:7" ht="13.15" x14ac:dyDescent="0.35">
      <c r="A22" s="218" t="s">
        <v>83</v>
      </c>
      <c r="B22" s="146" t="s">
        <v>84</v>
      </c>
      <c r="C22" s="207"/>
      <c r="D22" s="207"/>
      <c r="E22" s="207"/>
      <c r="F22" s="207"/>
      <c r="G22" s="207"/>
    </row>
    <row r="23" spans="1:7" ht="51" x14ac:dyDescent="0.35">
      <c r="A23" s="218"/>
      <c r="B23" s="148" t="s">
        <v>85</v>
      </c>
      <c r="C23" s="207"/>
      <c r="D23" s="207"/>
      <c r="E23" s="207"/>
      <c r="F23" s="207"/>
      <c r="G23" s="207"/>
    </row>
    <row r="24" spans="1:7" ht="13.15" x14ac:dyDescent="0.35">
      <c r="A24" s="218"/>
      <c r="B24" s="146" t="s">
        <v>86</v>
      </c>
      <c r="C24" s="207"/>
      <c r="D24" s="207"/>
      <c r="E24" s="207"/>
      <c r="F24" s="207"/>
      <c r="G24" s="207"/>
    </row>
    <row r="25" spans="1:7" ht="63.75" x14ac:dyDescent="0.35">
      <c r="A25" s="218"/>
      <c r="B25" s="148" t="s">
        <v>87</v>
      </c>
      <c r="C25" s="207"/>
      <c r="D25" s="207"/>
      <c r="E25" s="207"/>
      <c r="F25" s="207"/>
      <c r="G25" s="207"/>
    </row>
    <row r="26" spans="1:7" ht="13.15" x14ac:dyDescent="0.35">
      <c r="A26" s="218"/>
      <c r="B26" s="146" t="s">
        <v>88</v>
      </c>
      <c r="C26" s="207"/>
      <c r="D26" s="207"/>
      <c r="E26" s="207"/>
      <c r="F26" s="207"/>
      <c r="G26" s="207"/>
    </row>
    <row r="27" spans="1:7" ht="63.75" x14ac:dyDescent="0.35">
      <c r="A27" s="218"/>
      <c r="B27" s="148" t="s">
        <v>89</v>
      </c>
      <c r="C27" s="207"/>
      <c r="D27" s="207"/>
      <c r="E27" s="207"/>
      <c r="F27" s="207"/>
      <c r="G27" s="207"/>
    </row>
    <row r="28" spans="1:7" ht="13.15" x14ac:dyDescent="0.35">
      <c r="A28" s="218"/>
      <c r="B28" s="146" t="s">
        <v>90</v>
      </c>
      <c r="C28" s="207"/>
      <c r="D28" s="207"/>
      <c r="E28" s="207"/>
      <c r="F28" s="207"/>
      <c r="G28" s="207"/>
    </row>
    <row r="29" spans="1:7" ht="25.5" x14ac:dyDescent="0.35">
      <c r="A29" s="218"/>
      <c r="B29" s="148" t="s">
        <v>91</v>
      </c>
      <c r="C29" s="207"/>
      <c r="D29" s="207"/>
      <c r="E29" s="207"/>
      <c r="F29" s="207"/>
      <c r="G29" s="207"/>
    </row>
    <row r="30" spans="1:7" ht="167.45" customHeight="1" x14ac:dyDescent="0.35">
      <c r="A30" s="166" t="s">
        <v>35</v>
      </c>
      <c r="B30" s="150" t="s">
        <v>92</v>
      </c>
      <c r="C30" s="147"/>
      <c r="D30" s="147"/>
      <c r="E30" s="147"/>
      <c r="F30" s="147"/>
      <c r="G30" s="147"/>
    </row>
  </sheetData>
  <mergeCells count="13">
    <mergeCell ref="G22:G29"/>
    <mergeCell ref="A5:G5"/>
    <mergeCell ref="A6:G6"/>
    <mergeCell ref="A18:G18"/>
    <mergeCell ref="A20:A21"/>
    <mergeCell ref="B20:B21"/>
    <mergeCell ref="C20:G20"/>
    <mergeCell ref="A14:G14"/>
    <mergeCell ref="A22:A29"/>
    <mergeCell ref="C22:C29"/>
    <mergeCell ref="D22:D29"/>
    <mergeCell ref="E22:E29"/>
    <mergeCell ref="F22:F2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09DB7-771D-4AE8-866A-50045BD8775D}">
  <dimension ref="A1:E101"/>
  <sheetViews>
    <sheetView showGridLines="0" tabSelected="1" zoomScale="110" zoomScaleNormal="110" workbookViewId="0">
      <selection activeCell="F10" sqref="F10"/>
    </sheetView>
  </sheetViews>
  <sheetFormatPr defaultColWidth="8.86328125" defaultRowHeight="12.75" x14ac:dyDescent="0.35"/>
  <cols>
    <col min="1" max="1" width="43.1328125" style="23" bestFit="1" customWidth="1"/>
    <col min="2" max="4" width="26.1328125" style="23" customWidth="1"/>
    <col min="5" max="5" width="20.3984375" style="23" customWidth="1"/>
    <col min="6" max="16384" width="8.86328125" style="23"/>
  </cols>
  <sheetData>
    <row r="1" spans="1:5" x14ac:dyDescent="0.35">
      <c r="A1" s="222" t="str">
        <f>'1. Title Page'!C1</f>
        <v>State of Illinois Department of Innovation and Technology</v>
      </c>
      <c r="B1" s="222"/>
    </row>
    <row r="2" spans="1:5" x14ac:dyDescent="0.35">
      <c r="A2" s="222" t="str">
        <f>'1. Title Page'!C2</f>
        <v>Mainframe Application and Payroll M&amp;O Services Procurement</v>
      </c>
      <c r="B2" s="222"/>
    </row>
    <row r="3" spans="1:5" ht="13.15" thickBot="1" x14ac:dyDescent="0.4">
      <c r="A3" s="167"/>
      <c r="B3" s="167"/>
    </row>
    <row r="4" spans="1:5" ht="25.5" customHeight="1" x14ac:dyDescent="0.35">
      <c r="A4" s="223" t="s">
        <v>93</v>
      </c>
      <c r="B4" s="224"/>
      <c r="C4" s="224"/>
      <c r="D4" s="225"/>
    </row>
    <row r="5" spans="1:5" ht="14.1" customHeight="1" x14ac:dyDescent="0.35">
      <c r="A5" s="226" t="s">
        <v>94</v>
      </c>
      <c r="B5" s="227"/>
      <c r="C5" s="227"/>
      <c r="D5" s="228"/>
    </row>
    <row r="6" spans="1:5" ht="55.35" customHeight="1" x14ac:dyDescent="0.35">
      <c r="A6" s="229" t="s">
        <v>95</v>
      </c>
      <c r="B6" s="230"/>
      <c r="C6" s="230"/>
      <c r="D6" s="231"/>
    </row>
    <row r="7" spans="1:5" ht="14.1" customHeight="1" x14ac:dyDescent="0.35">
      <c r="A7" s="96" t="s">
        <v>96</v>
      </c>
      <c r="B7" s="229" t="s">
        <v>97</v>
      </c>
      <c r="C7" s="230"/>
      <c r="D7" s="231"/>
    </row>
    <row r="8" spans="1:5" ht="54" customHeight="1" x14ac:dyDescent="0.35">
      <c r="A8" s="96" t="s">
        <v>98</v>
      </c>
      <c r="B8" s="229" t="s">
        <v>271</v>
      </c>
      <c r="C8" s="230"/>
      <c r="D8" s="231"/>
    </row>
    <row r="9" spans="1:5" ht="54" customHeight="1" x14ac:dyDescent="0.35">
      <c r="A9" s="96" t="s">
        <v>99</v>
      </c>
      <c r="B9" s="229" t="s">
        <v>270</v>
      </c>
      <c r="C9" s="230"/>
      <c r="D9" s="231"/>
    </row>
    <row r="10" spans="1:5" ht="54" customHeight="1" x14ac:dyDescent="0.35">
      <c r="A10" s="96" t="s">
        <v>100</v>
      </c>
      <c r="B10" s="229" t="s">
        <v>269</v>
      </c>
      <c r="C10" s="230"/>
      <c r="D10" s="231"/>
    </row>
    <row r="11" spans="1:5" ht="14.1" customHeight="1" x14ac:dyDescent="0.35">
      <c r="A11" s="97"/>
      <c r="B11" s="97"/>
      <c r="C11" s="97"/>
      <c r="D11" s="97"/>
    </row>
    <row r="12" spans="1:5" ht="14.1" customHeight="1" x14ac:dyDescent="0.35">
      <c r="A12" s="97"/>
      <c r="B12" s="97"/>
      <c r="C12" s="97"/>
      <c r="D12" s="97"/>
    </row>
    <row r="13" spans="1:5" ht="13.15" thickBot="1" x14ac:dyDescent="0.4"/>
    <row r="14" spans="1:5" ht="13.15" thickBot="1" x14ac:dyDescent="0.4">
      <c r="A14" s="219" t="s">
        <v>101</v>
      </c>
      <c r="B14" s="220"/>
      <c r="C14" s="220"/>
      <c r="D14" s="221"/>
      <c r="E14" s="98"/>
    </row>
    <row r="15" spans="1:5" x14ac:dyDescent="0.35">
      <c r="A15" s="187" t="s">
        <v>28</v>
      </c>
      <c r="B15" s="192"/>
      <c r="C15" s="192"/>
      <c r="D15" s="192"/>
      <c r="E15" s="98"/>
    </row>
    <row r="16" spans="1:5" ht="13.5" x14ac:dyDescent="0.35">
      <c r="A16" s="25" t="s">
        <v>102</v>
      </c>
      <c r="B16" s="25" t="s">
        <v>103</v>
      </c>
      <c r="C16" s="25" t="s">
        <v>104</v>
      </c>
      <c r="D16" s="25" t="s">
        <v>105</v>
      </c>
    </row>
    <row r="17" spans="1:5" ht="15" customHeight="1" x14ac:dyDescent="0.35">
      <c r="A17" s="14" t="s">
        <v>84</v>
      </c>
      <c r="B17" s="102">
        <v>0</v>
      </c>
      <c r="C17" s="102">
        <v>0</v>
      </c>
      <c r="D17" s="102">
        <v>0</v>
      </c>
    </row>
    <row r="18" spans="1:5" ht="15" customHeight="1" x14ac:dyDescent="0.35">
      <c r="A18" s="14" t="s">
        <v>86</v>
      </c>
      <c r="B18" s="102">
        <v>0</v>
      </c>
      <c r="C18" s="102">
        <v>0</v>
      </c>
      <c r="D18" s="102">
        <v>0</v>
      </c>
    </row>
    <row r="19" spans="1:5" ht="15" customHeight="1" x14ac:dyDescent="0.35">
      <c r="A19" s="14" t="s">
        <v>88</v>
      </c>
      <c r="B19" s="102">
        <v>0</v>
      </c>
      <c r="C19" s="102">
        <v>0</v>
      </c>
      <c r="D19" s="102">
        <v>0</v>
      </c>
    </row>
    <row r="20" spans="1:5" ht="15" customHeight="1" x14ac:dyDescent="0.35">
      <c r="A20" s="14" t="s">
        <v>106</v>
      </c>
      <c r="B20" s="102">
        <v>0</v>
      </c>
      <c r="C20" s="102">
        <v>0</v>
      </c>
      <c r="D20" s="102">
        <v>0</v>
      </c>
    </row>
    <row r="21" spans="1:5" ht="15" customHeight="1" x14ac:dyDescent="0.35">
      <c r="A21" s="99" t="s">
        <v>107</v>
      </c>
      <c r="B21" s="102">
        <v>0</v>
      </c>
      <c r="C21" s="102">
        <v>0</v>
      </c>
      <c r="D21" s="102">
        <v>0</v>
      </c>
    </row>
    <row r="22" spans="1:5" ht="15" customHeight="1" x14ac:dyDescent="0.35">
      <c r="A22" s="99" t="s">
        <v>107</v>
      </c>
      <c r="B22" s="102">
        <v>0</v>
      </c>
      <c r="C22" s="102">
        <v>0</v>
      </c>
      <c r="D22" s="102">
        <v>0</v>
      </c>
    </row>
    <row r="23" spans="1:5" ht="15" customHeight="1" x14ac:dyDescent="0.35">
      <c r="A23" s="99" t="s">
        <v>107</v>
      </c>
      <c r="B23" s="102">
        <v>0</v>
      </c>
      <c r="C23" s="102">
        <v>0</v>
      </c>
      <c r="D23" s="102">
        <v>0</v>
      </c>
    </row>
    <row r="24" spans="1:5" ht="15" customHeight="1" thickBot="1" x14ac:dyDescent="0.4">
      <c r="A24" s="100"/>
    </row>
    <row r="25" spans="1:5" ht="15" customHeight="1" thickBot="1" x14ac:dyDescent="0.4">
      <c r="A25" s="219" t="s">
        <v>108</v>
      </c>
      <c r="B25" s="220"/>
      <c r="C25" s="220"/>
      <c r="D25" s="221"/>
    </row>
    <row r="26" spans="1:5" ht="15" customHeight="1" x14ac:dyDescent="0.35">
      <c r="A26" s="187" t="s">
        <v>29</v>
      </c>
      <c r="B26" s="192"/>
      <c r="C26" s="192"/>
      <c r="D26" s="192"/>
      <c r="E26" s="98"/>
    </row>
    <row r="27" spans="1:5" ht="15" customHeight="1" x14ac:dyDescent="0.35">
      <c r="A27" s="25" t="s">
        <v>102</v>
      </c>
      <c r="B27" s="25" t="s">
        <v>103</v>
      </c>
      <c r="C27" s="25" t="s">
        <v>104</v>
      </c>
      <c r="D27" s="25" t="s">
        <v>105</v>
      </c>
    </row>
    <row r="28" spans="1:5" ht="15" customHeight="1" x14ac:dyDescent="0.35">
      <c r="A28" s="14" t="s">
        <v>84</v>
      </c>
      <c r="B28" s="102">
        <v>0</v>
      </c>
      <c r="C28" s="102">
        <v>0</v>
      </c>
      <c r="D28" s="102">
        <v>0</v>
      </c>
    </row>
    <row r="29" spans="1:5" ht="15" customHeight="1" x14ac:dyDescent="0.35">
      <c r="A29" s="14" t="s">
        <v>86</v>
      </c>
      <c r="B29" s="102">
        <v>0</v>
      </c>
      <c r="C29" s="102">
        <v>0</v>
      </c>
      <c r="D29" s="102">
        <v>0</v>
      </c>
    </row>
    <row r="30" spans="1:5" ht="15" customHeight="1" x14ac:dyDescent="0.35">
      <c r="A30" s="14" t="s">
        <v>88</v>
      </c>
      <c r="B30" s="102">
        <v>0</v>
      </c>
      <c r="C30" s="102">
        <v>0</v>
      </c>
      <c r="D30" s="102">
        <v>0</v>
      </c>
    </row>
    <row r="31" spans="1:5" ht="15" customHeight="1" x14ac:dyDescent="0.35">
      <c r="A31" s="14" t="s">
        <v>106</v>
      </c>
      <c r="B31" s="102">
        <v>0</v>
      </c>
      <c r="C31" s="102">
        <v>0</v>
      </c>
      <c r="D31" s="102">
        <v>0</v>
      </c>
    </row>
    <row r="32" spans="1:5" ht="15" customHeight="1" x14ac:dyDescent="0.35">
      <c r="A32" s="99" t="s">
        <v>107</v>
      </c>
      <c r="B32" s="102">
        <v>0</v>
      </c>
      <c r="C32" s="102">
        <v>0</v>
      </c>
      <c r="D32" s="102">
        <v>0</v>
      </c>
    </row>
    <row r="33" spans="1:4" ht="15" customHeight="1" x14ac:dyDescent="0.35">
      <c r="A33" s="99" t="s">
        <v>107</v>
      </c>
      <c r="B33" s="102">
        <v>0</v>
      </c>
      <c r="C33" s="102">
        <v>0</v>
      </c>
      <c r="D33" s="102">
        <v>0</v>
      </c>
    </row>
    <row r="34" spans="1:4" ht="15" customHeight="1" x14ac:dyDescent="0.35">
      <c r="A34" s="99" t="s">
        <v>107</v>
      </c>
      <c r="B34" s="102">
        <v>0</v>
      </c>
      <c r="C34" s="102">
        <v>0</v>
      </c>
      <c r="D34" s="102">
        <v>0</v>
      </c>
    </row>
    <row r="35" spans="1:4" ht="15" customHeight="1" x14ac:dyDescent="0.35">
      <c r="B35" s="101"/>
      <c r="C35" s="101"/>
      <c r="D35" s="101"/>
    </row>
    <row r="36" spans="1:4" ht="15" customHeight="1" thickBot="1" x14ac:dyDescent="0.4">
      <c r="A36" s="100"/>
    </row>
    <row r="37" spans="1:4" ht="15" customHeight="1" thickBot="1" x14ac:dyDescent="0.4">
      <c r="A37" s="219" t="s">
        <v>109</v>
      </c>
      <c r="B37" s="220"/>
      <c r="C37" s="220"/>
      <c r="D37" s="221"/>
    </row>
    <row r="38" spans="1:4" ht="21.75" customHeight="1" x14ac:dyDescent="0.35">
      <c r="A38" s="187" t="s">
        <v>110</v>
      </c>
      <c r="B38" s="192"/>
      <c r="C38" s="192"/>
      <c r="D38" s="192"/>
    </row>
    <row r="39" spans="1:4" ht="15" customHeight="1" x14ac:dyDescent="0.35">
      <c r="A39" s="25" t="s">
        <v>102</v>
      </c>
      <c r="B39" s="25" t="s">
        <v>103</v>
      </c>
      <c r="C39" s="25" t="s">
        <v>104</v>
      </c>
      <c r="D39" s="25" t="s">
        <v>105</v>
      </c>
    </row>
    <row r="40" spans="1:4" ht="15" customHeight="1" x14ac:dyDescent="0.35">
      <c r="A40" s="14" t="s">
        <v>84</v>
      </c>
      <c r="B40" s="102">
        <v>0</v>
      </c>
      <c r="C40" s="102">
        <v>0</v>
      </c>
      <c r="D40" s="102">
        <v>0</v>
      </c>
    </row>
    <row r="41" spans="1:4" ht="15" customHeight="1" x14ac:dyDescent="0.35">
      <c r="A41" s="14" t="s">
        <v>86</v>
      </c>
      <c r="B41" s="102">
        <v>0</v>
      </c>
      <c r="C41" s="102">
        <v>0</v>
      </c>
      <c r="D41" s="102">
        <v>0</v>
      </c>
    </row>
    <row r="42" spans="1:4" ht="15" customHeight="1" x14ac:dyDescent="0.35">
      <c r="A42" s="14" t="s">
        <v>88</v>
      </c>
      <c r="B42" s="102">
        <v>0</v>
      </c>
      <c r="C42" s="102">
        <v>0</v>
      </c>
      <c r="D42" s="102">
        <v>0</v>
      </c>
    </row>
    <row r="43" spans="1:4" ht="15" customHeight="1" x14ac:dyDescent="0.35">
      <c r="A43" s="14" t="s">
        <v>106</v>
      </c>
      <c r="B43" s="102">
        <v>0</v>
      </c>
      <c r="C43" s="102">
        <v>0</v>
      </c>
      <c r="D43" s="102">
        <v>0</v>
      </c>
    </row>
    <row r="44" spans="1:4" ht="15" customHeight="1" x14ac:dyDescent="0.35">
      <c r="A44" s="99" t="s">
        <v>107</v>
      </c>
      <c r="B44" s="102">
        <v>0</v>
      </c>
      <c r="C44" s="102">
        <v>0</v>
      </c>
      <c r="D44" s="102">
        <v>0</v>
      </c>
    </row>
    <row r="45" spans="1:4" ht="15" customHeight="1" x14ac:dyDescent="0.35">
      <c r="A45" s="99" t="s">
        <v>107</v>
      </c>
      <c r="B45" s="102">
        <v>0</v>
      </c>
      <c r="C45" s="102">
        <v>0</v>
      </c>
      <c r="D45" s="102">
        <v>0</v>
      </c>
    </row>
    <row r="46" spans="1:4" ht="15" customHeight="1" x14ac:dyDescent="0.35">
      <c r="A46" s="99" t="s">
        <v>107</v>
      </c>
      <c r="B46" s="102">
        <v>0</v>
      </c>
      <c r="C46" s="102">
        <v>0</v>
      </c>
      <c r="D46" s="102">
        <v>0</v>
      </c>
    </row>
    <row r="47" spans="1:4" ht="15" customHeight="1" x14ac:dyDescent="0.35"/>
    <row r="48" spans="1:4" ht="15" customHeight="1" thickBot="1" x14ac:dyDescent="0.4"/>
    <row r="49" spans="1:4" ht="15" customHeight="1" thickBot="1" x14ac:dyDescent="0.4">
      <c r="A49" s="219" t="s">
        <v>111</v>
      </c>
      <c r="B49" s="220"/>
      <c r="C49" s="220"/>
      <c r="D49" s="221"/>
    </row>
    <row r="50" spans="1:4" ht="21.75" customHeight="1" x14ac:dyDescent="0.35">
      <c r="A50" s="187" t="s">
        <v>112</v>
      </c>
      <c r="B50" s="192"/>
      <c r="C50" s="192"/>
      <c r="D50" s="192"/>
    </row>
    <row r="51" spans="1:4" ht="15" customHeight="1" x14ac:dyDescent="0.35">
      <c r="A51" s="25" t="s">
        <v>102</v>
      </c>
      <c r="B51" s="25" t="s">
        <v>103</v>
      </c>
      <c r="C51" s="25" t="s">
        <v>104</v>
      </c>
      <c r="D51" s="25" t="s">
        <v>105</v>
      </c>
    </row>
    <row r="52" spans="1:4" ht="15" customHeight="1" x14ac:dyDescent="0.35">
      <c r="A52" s="14" t="s">
        <v>84</v>
      </c>
      <c r="B52" s="102">
        <v>0</v>
      </c>
      <c r="C52" s="102">
        <v>0</v>
      </c>
      <c r="D52" s="102">
        <v>0</v>
      </c>
    </row>
    <row r="53" spans="1:4" ht="15" customHeight="1" x14ac:dyDescent="0.35">
      <c r="A53" s="14" t="s">
        <v>86</v>
      </c>
      <c r="B53" s="102">
        <v>0</v>
      </c>
      <c r="C53" s="102">
        <v>0</v>
      </c>
      <c r="D53" s="102">
        <v>0</v>
      </c>
    </row>
    <row r="54" spans="1:4" ht="15" customHeight="1" x14ac:dyDescent="0.35">
      <c r="A54" s="14" t="s">
        <v>88</v>
      </c>
      <c r="B54" s="102">
        <v>0</v>
      </c>
      <c r="C54" s="102">
        <v>0</v>
      </c>
      <c r="D54" s="102">
        <v>0</v>
      </c>
    </row>
    <row r="55" spans="1:4" ht="15" customHeight="1" x14ac:dyDescent="0.35">
      <c r="A55" s="14" t="s">
        <v>106</v>
      </c>
      <c r="B55" s="102">
        <v>0</v>
      </c>
      <c r="C55" s="102">
        <v>0</v>
      </c>
      <c r="D55" s="102">
        <v>0</v>
      </c>
    </row>
    <row r="56" spans="1:4" ht="15" customHeight="1" x14ac:dyDescent="0.35">
      <c r="A56" s="99" t="s">
        <v>107</v>
      </c>
      <c r="B56" s="102">
        <v>0</v>
      </c>
      <c r="C56" s="102">
        <v>0</v>
      </c>
      <c r="D56" s="102">
        <v>0</v>
      </c>
    </row>
    <row r="57" spans="1:4" ht="15" customHeight="1" x14ac:dyDescent="0.35">
      <c r="A57" s="99" t="s">
        <v>107</v>
      </c>
      <c r="B57" s="102">
        <v>0</v>
      </c>
      <c r="C57" s="102">
        <v>0</v>
      </c>
      <c r="D57" s="102">
        <v>0</v>
      </c>
    </row>
    <row r="58" spans="1:4" ht="15" customHeight="1" x14ac:dyDescent="0.35">
      <c r="A58" s="99" t="s">
        <v>107</v>
      </c>
      <c r="B58" s="102">
        <v>0</v>
      </c>
      <c r="C58" s="102">
        <v>0</v>
      </c>
      <c r="D58" s="102">
        <v>0</v>
      </c>
    </row>
    <row r="59" spans="1:4" ht="15" customHeight="1" x14ac:dyDescent="0.35"/>
    <row r="60" spans="1:4" ht="15" customHeight="1" thickBot="1" x14ac:dyDescent="0.4"/>
    <row r="61" spans="1:4" ht="15" customHeight="1" thickBot="1" x14ac:dyDescent="0.4">
      <c r="A61" s="219" t="s">
        <v>113</v>
      </c>
      <c r="B61" s="220"/>
      <c r="C61" s="220"/>
      <c r="D61" s="221"/>
    </row>
    <row r="62" spans="1:4" ht="21.75" customHeight="1" x14ac:dyDescent="0.35">
      <c r="A62" s="187" t="s">
        <v>114</v>
      </c>
      <c r="B62" s="192"/>
      <c r="C62" s="192"/>
      <c r="D62" s="192"/>
    </row>
    <row r="63" spans="1:4" ht="15" customHeight="1" x14ac:dyDescent="0.35">
      <c r="A63" s="25" t="s">
        <v>102</v>
      </c>
      <c r="B63" s="25" t="s">
        <v>103</v>
      </c>
      <c r="C63" s="25" t="s">
        <v>104</v>
      </c>
      <c r="D63" s="25" t="s">
        <v>105</v>
      </c>
    </row>
    <row r="64" spans="1:4" ht="15" customHeight="1" x14ac:dyDescent="0.35">
      <c r="A64" s="14" t="s">
        <v>84</v>
      </c>
      <c r="B64" s="102">
        <v>0</v>
      </c>
      <c r="C64" s="102">
        <v>0</v>
      </c>
      <c r="D64" s="102">
        <v>0</v>
      </c>
    </row>
    <row r="65" spans="1:4" ht="15" customHeight="1" x14ac:dyDescent="0.35">
      <c r="A65" s="14" t="s">
        <v>86</v>
      </c>
      <c r="B65" s="102">
        <v>0</v>
      </c>
      <c r="C65" s="102">
        <v>0</v>
      </c>
      <c r="D65" s="102">
        <v>0</v>
      </c>
    </row>
    <row r="66" spans="1:4" ht="15" customHeight="1" x14ac:dyDescent="0.35">
      <c r="A66" s="14" t="s">
        <v>88</v>
      </c>
      <c r="B66" s="102">
        <v>0</v>
      </c>
      <c r="C66" s="102">
        <v>0</v>
      </c>
      <c r="D66" s="102">
        <v>0</v>
      </c>
    </row>
    <row r="67" spans="1:4" ht="15" customHeight="1" x14ac:dyDescent="0.35">
      <c r="A67" s="14" t="s">
        <v>106</v>
      </c>
      <c r="B67" s="102">
        <v>0</v>
      </c>
      <c r="C67" s="102">
        <v>0</v>
      </c>
      <c r="D67" s="102">
        <v>0</v>
      </c>
    </row>
    <row r="68" spans="1:4" ht="15" customHeight="1" x14ac:dyDescent="0.35">
      <c r="A68" s="99" t="s">
        <v>107</v>
      </c>
      <c r="B68" s="102">
        <v>0</v>
      </c>
      <c r="C68" s="102">
        <v>0</v>
      </c>
      <c r="D68" s="102">
        <v>0</v>
      </c>
    </row>
    <row r="69" spans="1:4" ht="15" customHeight="1" x14ac:dyDescent="0.35">
      <c r="A69" s="99" t="s">
        <v>107</v>
      </c>
      <c r="B69" s="102">
        <v>0</v>
      </c>
      <c r="C69" s="102">
        <v>0</v>
      </c>
      <c r="D69" s="102">
        <v>0</v>
      </c>
    </row>
    <row r="70" spans="1:4" ht="15" customHeight="1" x14ac:dyDescent="0.35">
      <c r="A70" s="99" t="s">
        <v>107</v>
      </c>
      <c r="B70" s="102">
        <v>0</v>
      </c>
      <c r="C70" s="102">
        <v>0</v>
      </c>
      <c r="D70" s="102">
        <v>0</v>
      </c>
    </row>
    <row r="71" spans="1:4" ht="15" customHeight="1" x14ac:dyDescent="0.35"/>
    <row r="72" spans="1:4" ht="15" customHeight="1" x14ac:dyDescent="0.35"/>
    <row r="73" spans="1:4" ht="15" customHeight="1" x14ac:dyDescent="0.35"/>
    <row r="74" spans="1:4" ht="15" customHeight="1" x14ac:dyDescent="0.35"/>
    <row r="75" spans="1:4" ht="15" customHeight="1" x14ac:dyDescent="0.35"/>
    <row r="76" spans="1:4" ht="15" customHeight="1" x14ac:dyDescent="0.35"/>
    <row r="77" spans="1:4" ht="15" customHeight="1" x14ac:dyDescent="0.35"/>
    <row r="78" spans="1:4" ht="15" customHeight="1" x14ac:dyDescent="0.35"/>
    <row r="79" spans="1:4" ht="15" customHeight="1" x14ac:dyDescent="0.35"/>
    <row r="80" spans="1:4"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row r="91" ht="15" customHeight="1" x14ac:dyDescent="0.35"/>
    <row r="92" ht="15" customHeight="1" x14ac:dyDescent="0.35"/>
    <row r="93" ht="15" customHeight="1" x14ac:dyDescent="0.35"/>
    <row r="94" ht="15" customHeight="1" x14ac:dyDescent="0.35"/>
    <row r="95" ht="15" customHeight="1" x14ac:dyDescent="0.35"/>
    <row r="96" ht="15" customHeight="1" x14ac:dyDescent="0.35"/>
    <row r="97" ht="15" customHeight="1" x14ac:dyDescent="0.35"/>
    <row r="98" ht="15" customHeight="1" x14ac:dyDescent="0.35"/>
    <row r="99" ht="15" customHeight="1" x14ac:dyDescent="0.35"/>
    <row r="100" ht="15" customHeight="1" x14ac:dyDescent="0.35"/>
    <row r="101" ht="15" customHeight="1" x14ac:dyDescent="0.35"/>
  </sheetData>
  <sheetProtection insertRows="0" selectLockedCells="1"/>
  <mergeCells count="19">
    <mergeCell ref="A25:D25"/>
    <mergeCell ref="A1:B1"/>
    <mergeCell ref="A2:B2"/>
    <mergeCell ref="A4:D4"/>
    <mergeCell ref="A5:D5"/>
    <mergeCell ref="A6:D6"/>
    <mergeCell ref="B7:D7"/>
    <mergeCell ref="B8:D8"/>
    <mergeCell ref="B9:D9"/>
    <mergeCell ref="B10:D10"/>
    <mergeCell ref="A14:D14"/>
    <mergeCell ref="A15:D15"/>
    <mergeCell ref="A62:D62"/>
    <mergeCell ref="A26:D26"/>
    <mergeCell ref="A37:D37"/>
    <mergeCell ref="A38:D38"/>
    <mergeCell ref="A49:D49"/>
    <mergeCell ref="A50:D50"/>
    <mergeCell ref="A61:D61"/>
  </mergeCells>
  <pageMargins left="0.75" right="0.75" top="0.88" bottom="0.79" header="0.5" footer="0.5"/>
  <pageSetup scale="95" orientation="landscape" horizontalDpi="150" verticalDpi="150" r:id="rId1"/>
  <headerFooter alignWithMargins="0">
    <oddHeader xml:space="preserve">&amp;L&amp;"Arial,Bold" Confidential and Proprietary&amp;C&amp;"Arial,Bold"&amp;12Pricing for &amp;A </oddHeader>
    <oddFooter>&amp;L&amp;F&amp;RPage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3D3FE-1954-4E08-AC49-B5F0468F2E57}">
  <dimension ref="A1:C36"/>
  <sheetViews>
    <sheetView showGridLines="0" zoomScaleNormal="100" workbookViewId="0">
      <selection activeCell="G15" sqref="G15"/>
    </sheetView>
  </sheetViews>
  <sheetFormatPr defaultColWidth="9.1328125" defaultRowHeight="12.75" x14ac:dyDescent="0.35"/>
  <cols>
    <col min="1" max="1" width="5.86328125" style="93" customWidth="1"/>
    <col min="2" max="3" width="56.73046875" style="93" customWidth="1"/>
    <col min="4" max="16384" width="9.1328125" style="93"/>
  </cols>
  <sheetData>
    <row r="1" spans="1:3" s="23" customFormat="1" x14ac:dyDescent="0.35">
      <c r="A1" s="222" t="str">
        <f>'1. Title Page'!C1</f>
        <v>State of Illinois Department of Innovation and Technology</v>
      </c>
      <c r="B1" s="222"/>
    </row>
    <row r="2" spans="1:3" s="23" customFormat="1" x14ac:dyDescent="0.35">
      <c r="A2" s="222" t="str">
        <f>'1. Title Page'!C2</f>
        <v>Mainframe Application and Payroll M&amp;O Services Procurement</v>
      </c>
      <c r="B2" s="222"/>
    </row>
    <row r="3" spans="1:3" s="23" customFormat="1" ht="13.15" thickBot="1" x14ac:dyDescent="0.4">
      <c r="A3" s="167"/>
      <c r="B3" s="167"/>
    </row>
    <row r="4" spans="1:3" s="23" customFormat="1" ht="25.5" customHeight="1" x14ac:dyDescent="0.35">
      <c r="A4" s="238" t="s">
        <v>115</v>
      </c>
      <c r="B4" s="239"/>
      <c r="C4" s="240"/>
    </row>
    <row r="5" spans="1:3" s="23" customFormat="1" ht="20.100000000000001" customHeight="1" x14ac:dyDescent="0.35">
      <c r="A5" s="241" t="s">
        <v>116</v>
      </c>
      <c r="B5" s="242"/>
      <c r="C5" s="243"/>
    </row>
    <row r="6" spans="1:3" s="23" customFormat="1" ht="20.100000000000001" customHeight="1" x14ac:dyDescent="0.35">
      <c r="A6" s="90">
        <v>1</v>
      </c>
      <c r="B6" s="244" t="s">
        <v>117</v>
      </c>
      <c r="C6" s="245"/>
    </row>
    <row r="7" spans="1:3" s="23" customFormat="1" ht="20.100000000000001" customHeight="1" x14ac:dyDescent="0.35">
      <c r="A7" s="91">
        <v>2</v>
      </c>
      <c r="B7" s="232" t="s">
        <v>118</v>
      </c>
      <c r="C7" s="233"/>
    </row>
    <row r="8" spans="1:3" s="23" customFormat="1" ht="20.100000000000001" customHeight="1" x14ac:dyDescent="0.35">
      <c r="A8" s="92">
        <v>3</v>
      </c>
      <c r="B8" s="234" t="s">
        <v>119</v>
      </c>
      <c r="C8" s="235"/>
    </row>
    <row r="9" spans="1:3" s="23" customFormat="1" x14ac:dyDescent="0.35"/>
    <row r="10" spans="1:3" ht="32.450000000000003" customHeight="1" x14ac:dyDescent="0.35">
      <c r="A10" s="246" t="s">
        <v>120</v>
      </c>
      <c r="B10" s="247"/>
      <c r="C10" s="247"/>
    </row>
    <row r="11" spans="1:3" ht="18.75" customHeight="1" x14ac:dyDescent="0.35">
      <c r="A11" s="94">
        <v>1</v>
      </c>
      <c r="B11" s="236"/>
      <c r="C11" s="237"/>
    </row>
    <row r="12" spans="1:3" ht="18.75" customHeight="1" x14ac:dyDescent="0.35">
      <c r="A12" s="94">
        <v>2</v>
      </c>
      <c r="B12" s="236"/>
      <c r="C12" s="237"/>
    </row>
    <row r="13" spans="1:3" ht="18.75" customHeight="1" x14ac:dyDescent="0.35">
      <c r="A13" s="94">
        <v>3</v>
      </c>
      <c r="B13" s="236"/>
      <c r="C13" s="237"/>
    </row>
    <row r="14" spans="1:3" ht="18.75" customHeight="1" x14ac:dyDescent="0.35">
      <c r="A14" s="94">
        <v>4</v>
      </c>
      <c r="B14" s="236"/>
      <c r="C14" s="237"/>
    </row>
    <row r="15" spans="1:3" ht="18.75" customHeight="1" x14ac:dyDescent="0.35">
      <c r="A15" s="94">
        <v>5</v>
      </c>
      <c r="B15" s="236"/>
      <c r="C15" s="237"/>
    </row>
    <row r="16" spans="1:3" ht="18.75" customHeight="1" x14ac:dyDescent="0.35">
      <c r="A16" s="94">
        <v>6</v>
      </c>
      <c r="B16" s="236"/>
      <c r="C16" s="237"/>
    </row>
    <row r="17" spans="1:3" ht="18.75" customHeight="1" x14ac:dyDescent="0.35">
      <c r="A17" s="94">
        <v>7</v>
      </c>
      <c r="B17" s="236"/>
      <c r="C17" s="237"/>
    </row>
    <row r="18" spans="1:3" ht="18.75" customHeight="1" x14ac:dyDescent="0.35">
      <c r="A18" s="94">
        <v>8</v>
      </c>
      <c r="B18" s="236"/>
      <c r="C18" s="237"/>
    </row>
    <row r="19" spans="1:3" ht="18.75" customHeight="1" x14ac:dyDescent="0.35">
      <c r="A19" s="94">
        <v>9</v>
      </c>
      <c r="B19" s="236"/>
      <c r="C19" s="237"/>
    </row>
    <row r="20" spans="1:3" ht="18.75" customHeight="1" x14ac:dyDescent="0.35">
      <c r="A20" s="94">
        <v>10</v>
      </c>
      <c r="B20" s="236"/>
      <c r="C20" s="237"/>
    </row>
    <row r="21" spans="1:3" ht="18.75" customHeight="1" x14ac:dyDescent="0.35">
      <c r="A21" s="94">
        <v>11</v>
      </c>
      <c r="B21" s="236"/>
      <c r="C21" s="237"/>
    </row>
    <row r="22" spans="1:3" ht="18.75" customHeight="1" x14ac:dyDescent="0.35">
      <c r="A22" s="94">
        <v>12</v>
      </c>
      <c r="B22" s="236"/>
      <c r="C22" s="237"/>
    </row>
    <row r="23" spans="1:3" ht="18.75" customHeight="1" x14ac:dyDescent="0.35">
      <c r="A23" s="94">
        <v>13</v>
      </c>
      <c r="B23" s="236"/>
      <c r="C23" s="237"/>
    </row>
    <row r="24" spans="1:3" ht="18.75" customHeight="1" x14ac:dyDescent="0.35">
      <c r="A24" s="94">
        <v>14</v>
      </c>
      <c r="B24" s="236"/>
      <c r="C24" s="237"/>
    </row>
    <row r="25" spans="1:3" ht="18.75" customHeight="1" x14ac:dyDescent="0.35">
      <c r="A25" s="94">
        <v>15</v>
      </c>
      <c r="B25" s="236"/>
      <c r="C25" s="237"/>
    </row>
    <row r="26" spans="1:3" ht="18.75" customHeight="1" x14ac:dyDescent="0.35">
      <c r="A26" s="94">
        <v>16</v>
      </c>
      <c r="B26" s="236"/>
      <c r="C26" s="237"/>
    </row>
    <row r="27" spans="1:3" ht="18.75" customHeight="1" x14ac:dyDescent="0.35">
      <c r="A27" s="94">
        <v>17</v>
      </c>
      <c r="B27" s="236"/>
      <c r="C27" s="237"/>
    </row>
    <row r="28" spans="1:3" ht="18.75" customHeight="1" x14ac:dyDescent="0.35">
      <c r="A28" s="94">
        <v>18</v>
      </c>
      <c r="B28" s="236"/>
      <c r="C28" s="237"/>
    </row>
    <row r="29" spans="1:3" ht="18.75" customHeight="1" x14ac:dyDescent="0.35">
      <c r="A29" s="94">
        <v>19</v>
      </c>
      <c r="B29" s="236"/>
      <c r="C29" s="237"/>
    </row>
    <row r="30" spans="1:3" ht="18.75" customHeight="1" x14ac:dyDescent="0.35">
      <c r="A30" s="94">
        <v>20</v>
      </c>
      <c r="B30" s="236"/>
      <c r="C30" s="237"/>
    </row>
    <row r="31" spans="1:3" ht="18.75" customHeight="1" x14ac:dyDescent="0.35">
      <c r="A31" s="94">
        <v>21</v>
      </c>
      <c r="B31" s="236"/>
      <c r="C31" s="237"/>
    </row>
    <row r="32" spans="1:3" ht="18.75" customHeight="1" x14ac:dyDescent="0.35">
      <c r="A32" s="94">
        <v>22</v>
      </c>
      <c r="B32" s="236"/>
      <c r="C32" s="237"/>
    </row>
    <row r="33" spans="1:3" ht="18.75" customHeight="1" x14ac:dyDescent="0.35">
      <c r="A33" s="94">
        <v>23</v>
      </c>
      <c r="B33" s="236"/>
      <c r="C33" s="237"/>
    </row>
    <row r="34" spans="1:3" ht="18.75" customHeight="1" x14ac:dyDescent="0.35">
      <c r="A34" s="94">
        <v>24</v>
      </c>
      <c r="B34" s="236"/>
      <c r="C34" s="237"/>
    </row>
    <row r="35" spans="1:3" ht="18.75" customHeight="1" x14ac:dyDescent="0.35">
      <c r="A35" s="94">
        <v>25</v>
      </c>
      <c r="B35" s="236"/>
      <c r="C35" s="237"/>
    </row>
    <row r="36" spans="1:3" ht="18.75" customHeight="1" x14ac:dyDescent="0.35">
      <c r="A36" s="95"/>
      <c r="B36" s="95"/>
      <c r="C36" s="95"/>
    </row>
  </sheetData>
  <sheetProtection insertRows="0" selectLockedCells="1"/>
  <mergeCells count="33">
    <mergeCell ref="B32:C32"/>
    <mergeCell ref="B33:C33"/>
    <mergeCell ref="B34:C34"/>
    <mergeCell ref="B35:C35"/>
    <mergeCell ref="A10:C10"/>
    <mergeCell ref="B26:C26"/>
    <mergeCell ref="B27:C27"/>
    <mergeCell ref="B28:C28"/>
    <mergeCell ref="B29:C29"/>
    <mergeCell ref="B30:C30"/>
    <mergeCell ref="B31:C31"/>
    <mergeCell ref="B20:C20"/>
    <mergeCell ref="B21:C21"/>
    <mergeCell ref="B22:C22"/>
    <mergeCell ref="B23:C23"/>
    <mergeCell ref="B24:C24"/>
    <mergeCell ref="B25:C25"/>
    <mergeCell ref="B14:C14"/>
    <mergeCell ref="B15:C15"/>
    <mergeCell ref="B16:C16"/>
    <mergeCell ref="B17:C17"/>
    <mergeCell ref="B18:C18"/>
    <mergeCell ref="B19:C19"/>
    <mergeCell ref="B7:C7"/>
    <mergeCell ref="B8:C8"/>
    <mergeCell ref="B13:C13"/>
    <mergeCell ref="A1:B1"/>
    <mergeCell ref="A2:B2"/>
    <mergeCell ref="A4:C4"/>
    <mergeCell ref="B11:C11"/>
    <mergeCell ref="B12:C12"/>
    <mergeCell ref="A5:C5"/>
    <mergeCell ref="B6:C6"/>
  </mergeCells>
  <pageMargins left="0.5" right="0.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8BC02-2A8B-4A46-857D-6E380CA28878}">
  <dimension ref="A1:G154"/>
  <sheetViews>
    <sheetView workbookViewId="0">
      <selection activeCell="C106" sqref="C106"/>
    </sheetView>
  </sheetViews>
  <sheetFormatPr defaultRowHeight="12.75" x14ac:dyDescent="0.35"/>
  <cols>
    <col min="1" max="1" width="16" bestFit="1" customWidth="1"/>
    <col min="2" max="2" width="63.3984375" customWidth="1"/>
    <col min="3" max="3" width="9.59765625" bestFit="1" customWidth="1"/>
    <col min="4" max="4" width="10.265625" bestFit="1" customWidth="1"/>
    <col min="5" max="5" width="38.1328125" customWidth="1"/>
    <col min="6" max="7" width="0" hidden="1" customWidth="1"/>
  </cols>
  <sheetData>
    <row r="1" spans="1:5" s="34" customFormat="1" ht="24.4" x14ac:dyDescent="0.35">
      <c r="A1" s="248" t="s">
        <v>121</v>
      </c>
      <c r="B1" s="248"/>
      <c r="C1" s="248"/>
      <c r="D1" s="248"/>
      <c r="E1" s="248"/>
    </row>
    <row r="2" spans="1:5" s="34" customFormat="1" ht="13.5" x14ac:dyDescent="0.35">
      <c r="A2" s="249" t="s">
        <v>122</v>
      </c>
      <c r="B2" s="249"/>
      <c r="C2" s="249"/>
      <c r="D2" s="249"/>
      <c r="E2" s="249"/>
    </row>
    <row r="3" spans="1:5" s="34" customFormat="1" ht="12.75" customHeight="1" x14ac:dyDescent="0.35">
      <c r="A3" s="250" t="s">
        <v>123</v>
      </c>
      <c r="B3" s="250"/>
      <c r="C3" s="250"/>
      <c r="D3" s="250"/>
      <c r="E3" s="250"/>
    </row>
    <row r="4" spans="1:5" s="34" customFormat="1" ht="70.5" customHeight="1" x14ac:dyDescent="0.35">
      <c r="A4" s="250"/>
      <c r="B4" s="250"/>
      <c r="C4" s="250"/>
      <c r="D4" s="250"/>
      <c r="E4" s="250"/>
    </row>
    <row r="5" spans="1:5" ht="15" x14ac:dyDescent="0.4">
      <c r="A5" s="160" t="s">
        <v>124</v>
      </c>
      <c r="B5" s="172" t="s">
        <v>8</v>
      </c>
      <c r="C5" s="172" t="s">
        <v>125</v>
      </c>
      <c r="D5" s="160" t="s">
        <v>126</v>
      </c>
      <c r="E5" s="160" t="s">
        <v>127</v>
      </c>
    </row>
    <row r="6" spans="1:5" x14ac:dyDescent="0.35">
      <c r="A6" s="170">
        <v>1</v>
      </c>
      <c r="B6" s="168" t="s">
        <v>128</v>
      </c>
      <c r="C6" s="169">
        <v>1</v>
      </c>
      <c r="D6" s="171" t="s">
        <v>129</v>
      </c>
      <c r="E6" s="164">
        <f>'5. App Payroll M&amp;O Hourly Rate'!B17</f>
        <v>0</v>
      </c>
    </row>
    <row r="7" spans="1:5" ht="12.75" customHeight="1" x14ac:dyDescent="0.35">
      <c r="A7" s="170">
        <f>1+A6</f>
        <v>2</v>
      </c>
      <c r="B7" s="168" t="s">
        <v>130</v>
      </c>
      <c r="C7" s="169">
        <v>1</v>
      </c>
      <c r="D7" s="171" t="s">
        <v>129</v>
      </c>
      <c r="E7" s="164">
        <f>'5. App Payroll M&amp;O Hourly Rate'!B18</f>
        <v>0</v>
      </c>
    </row>
    <row r="8" spans="1:5" x14ac:dyDescent="0.35">
      <c r="A8" s="170">
        <f t="shared" ref="A8:A71" si="0">1+A7</f>
        <v>3</v>
      </c>
      <c r="B8" s="168" t="s">
        <v>131</v>
      </c>
      <c r="C8" s="169">
        <v>1</v>
      </c>
      <c r="D8" s="171" t="s">
        <v>129</v>
      </c>
      <c r="E8" s="164">
        <f>'5. App Payroll M&amp;O Hourly Rate'!B19</f>
        <v>0</v>
      </c>
    </row>
    <row r="9" spans="1:5" x14ac:dyDescent="0.35">
      <c r="A9" s="170">
        <f t="shared" si="0"/>
        <v>4</v>
      </c>
      <c r="B9" s="168" t="s">
        <v>132</v>
      </c>
      <c r="C9" s="169">
        <v>1</v>
      </c>
      <c r="D9" s="171" t="s">
        <v>129</v>
      </c>
      <c r="E9" s="164">
        <f>'5. App Payroll M&amp;O Hourly Rate'!B20</f>
        <v>0</v>
      </c>
    </row>
    <row r="10" spans="1:5" x14ac:dyDescent="0.35">
      <c r="A10" s="170">
        <f t="shared" si="0"/>
        <v>5</v>
      </c>
      <c r="B10" s="168" t="s">
        <v>133</v>
      </c>
      <c r="C10" s="169">
        <v>1</v>
      </c>
      <c r="D10" s="171" t="s">
        <v>129</v>
      </c>
      <c r="E10" s="164">
        <f>'5. App Payroll M&amp;O Hourly Rate'!C17</f>
        <v>0</v>
      </c>
    </row>
    <row r="11" spans="1:5" x14ac:dyDescent="0.35">
      <c r="A11" s="170">
        <f t="shared" si="0"/>
        <v>6</v>
      </c>
      <c r="B11" s="168" t="s">
        <v>134</v>
      </c>
      <c r="C11" s="169">
        <v>1</v>
      </c>
      <c r="D11" s="171" t="s">
        <v>129</v>
      </c>
      <c r="E11" s="164">
        <f>'5. App Payroll M&amp;O Hourly Rate'!C18</f>
        <v>0</v>
      </c>
    </row>
    <row r="12" spans="1:5" x14ac:dyDescent="0.35">
      <c r="A12" s="170">
        <f t="shared" si="0"/>
        <v>7</v>
      </c>
      <c r="B12" s="168" t="s">
        <v>135</v>
      </c>
      <c r="C12" s="169">
        <v>1</v>
      </c>
      <c r="D12" s="171" t="s">
        <v>129</v>
      </c>
      <c r="E12" s="164">
        <f>'5. App Payroll M&amp;O Hourly Rate'!C19</f>
        <v>0</v>
      </c>
    </row>
    <row r="13" spans="1:5" x14ac:dyDescent="0.35">
      <c r="A13" s="170">
        <f t="shared" si="0"/>
        <v>8</v>
      </c>
      <c r="B13" s="168" t="s">
        <v>136</v>
      </c>
      <c r="C13" s="169">
        <v>1</v>
      </c>
      <c r="D13" s="171" t="s">
        <v>129</v>
      </c>
      <c r="E13" s="164">
        <f>'5. App Payroll M&amp;O Hourly Rate'!C20</f>
        <v>0</v>
      </c>
    </row>
    <row r="14" spans="1:5" x14ac:dyDescent="0.35">
      <c r="A14" s="170">
        <f t="shared" si="0"/>
        <v>9</v>
      </c>
      <c r="B14" s="168" t="s">
        <v>137</v>
      </c>
      <c r="C14" s="169">
        <v>1</v>
      </c>
      <c r="D14" s="171" t="s">
        <v>129</v>
      </c>
      <c r="E14" s="164">
        <f>'5. App Payroll M&amp;O Hourly Rate'!D17</f>
        <v>0</v>
      </c>
    </row>
    <row r="15" spans="1:5" x14ac:dyDescent="0.35">
      <c r="A15" s="170">
        <f t="shared" si="0"/>
        <v>10</v>
      </c>
      <c r="B15" s="168" t="s">
        <v>138</v>
      </c>
      <c r="C15" s="169">
        <v>1</v>
      </c>
      <c r="D15" s="171" t="s">
        <v>129</v>
      </c>
      <c r="E15" s="164">
        <f>'5. App Payroll M&amp;O Hourly Rate'!D18</f>
        <v>0</v>
      </c>
    </row>
    <row r="16" spans="1:5" x14ac:dyDescent="0.35">
      <c r="A16" s="170">
        <f t="shared" si="0"/>
        <v>11</v>
      </c>
      <c r="B16" s="168" t="s">
        <v>139</v>
      </c>
      <c r="C16" s="169">
        <v>1</v>
      </c>
      <c r="D16" s="171" t="s">
        <v>129</v>
      </c>
      <c r="E16" s="164">
        <f>'5. App Payroll M&amp;O Hourly Rate'!D19</f>
        <v>0</v>
      </c>
    </row>
    <row r="17" spans="1:5" x14ac:dyDescent="0.35">
      <c r="A17" s="170">
        <f>1+A16</f>
        <v>12</v>
      </c>
      <c r="B17" s="168" t="s">
        <v>140</v>
      </c>
      <c r="C17" s="169">
        <v>1</v>
      </c>
      <c r="D17" s="171" t="s">
        <v>129</v>
      </c>
      <c r="E17" s="164">
        <f>'5. App Payroll M&amp;O Hourly Rate'!D20</f>
        <v>0</v>
      </c>
    </row>
    <row r="18" spans="1:5" x14ac:dyDescent="0.35">
      <c r="A18" s="170">
        <f t="shared" si="0"/>
        <v>13</v>
      </c>
      <c r="B18" s="168" t="s">
        <v>141</v>
      </c>
      <c r="C18" s="169">
        <v>1</v>
      </c>
      <c r="D18" s="171" t="s">
        <v>129</v>
      </c>
      <c r="E18" s="164">
        <f>'5. App Payroll M&amp;O Hourly Rate'!B28</f>
        <v>0</v>
      </c>
    </row>
    <row r="19" spans="1:5" x14ac:dyDescent="0.35">
      <c r="A19" s="170">
        <f t="shared" si="0"/>
        <v>14</v>
      </c>
      <c r="B19" s="168" t="s">
        <v>142</v>
      </c>
      <c r="C19" s="169">
        <v>1</v>
      </c>
      <c r="D19" s="171" t="s">
        <v>129</v>
      </c>
      <c r="E19" s="164">
        <f>'5. App Payroll M&amp;O Hourly Rate'!B29</f>
        <v>0</v>
      </c>
    </row>
    <row r="20" spans="1:5" x14ac:dyDescent="0.35">
      <c r="A20" s="170">
        <f t="shared" si="0"/>
        <v>15</v>
      </c>
      <c r="B20" s="168" t="s">
        <v>143</v>
      </c>
      <c r="C20" s="169">
        <v>1</v>
      </c>
      <c r="D20" s="171" t="s">
        <v>129</v>
      </c>
      <c r="E20" s="164" t="s">
        <v>144</v>
      </c>
    </row>
    <row r="21" spans="1:5" x14ac:dyDescent="0.35">
      <c r="A21" s="170">
        <f t="shared" si="0"/>
        <v>16</v>
      </c>
      <c r="B21" s="168" t="s">
        <v>145</v>
      </c>
      <c r="C21" s="169">
        <v>1</v>
      </c>
      <c r="D21" s="171" t="s">
        <v>129</v>
      </c>
      <c r="E21" s="164">
        <f>'5. App Payroll M&amp;O Hourly Rate'!B31</f>
        <v>0</v>
      </c>
    </row>
    <row r="22" spans="1:5" x14ac:dyDescent="0.35">
      <c r="A22" s="170">
        <f t="shared" si="0"/>
        <v>17</v>
      </c>
      <c r="B22" s="168" t="s">
        <v>146</v>
      </c>
      <c r="C22" s="169">
        <v>1</v>
      </c>
      <c r="D22" s="171" t="s">
        <v>129</v>
      </c>
      <c r="E22" s="164">
        <f>'5. App Payroll M&amp;O Hourly Rate'!C28</f>
        <v>0</v>
      </c>
    </row>
    <row r="23" spans="1:5" x14ac:dyDescent="0.35">
      <c r="A23" s="170">
        <f t="shared" si="0"/>
        <v>18</v>
      </c>
      <c r="B23" s="168" t="s">
        <v>147</v>
      </c>
      <c r="C23" s="169">
        <v>1</v>
      </c>
      <c r="D23" s="171" t="s">
        <v>129</v>
      </c>
      <c r="E23" s="164">
        <f>'5. App Payroll M&amp;O Hourly Rate'!C29</f>
        <v>0</v>
      </c>
    </row>
    <row r="24" spans="1:5" x14ac:dyDescent="0.35">
      <c r="A24" s="170">
        <f t="shared" si="0"/>
        <v>19</v>
      </c>
      <c r="B24" s="168" t="s">
        <v>148</v>
      </c>
      <c r="C24" s="169">
        <v>1</v>
      </c>
      <c r="D24" s="171" t="s">
        <v>129</v>
      </c>
      <c r="E24" s="164">
        <f>'5. App Payroll M&amp;O Hourly Rate'!C30</f>
        <v>0</v>
      </c>
    </row>
    <row r="25" spans="1:5" x14ac:dyDescent="0.35">
      <c r="A25" s="170">
        <f t="shared" si="0"/>
        <v>20</v>
      </c>
      <c r="B25" s="168" t="s">
        <v>149</v>
      </c>
      <c r="C25" s="169">
        <v>1</v>
      </c>
      <c r="D25" s="171" t="s">
        <v>129</v>
      </c>
      <c r="E25" s="164">
        <f>'5. App Payroll M&amp;O Hourly Rate'!C31</f>
        <v>0</v>
      </c>
    </row>
    <row r="26" spans="1:5" x14ac:dyDescent="0.35">
      <c r="A26" s="170">
        <f t="shared" si="0"/>
        <v>21</v>
      </c>
      <c r="B26" s="168" t="s">
        <v>150</v>
      </c>
      <c r="C26" s="169">
        <v>1</v>
      </c>
      <c r="D26" s="171" t="s">
        <v>129</v>
      </c>
      <c r="E26" s="164">
        <f>'5. App Payroll M&amp;O Hourly Rate'!D28</f>
        <v>0</v>
      </c>
    </row>
    <row r="27" spans="1:5" x14ac:dyDescent="0.35">
      <c r="A27" s="170">
        <f t="shared" si="0"/>
        <v>22</v>
      </c>
      <c r="B27" s="168" t="s">
        <v>151</v>
      </c>
      <c r="C27" s="169">
        <v>1</v>
      </c>
      <c r="D27" s="171" t="s">
        <v>129</v>
      </c>
      <c r="E27" s="164">
        <f>'5. App Payroll M&amp;O Hourly Rate'!D29</f>
        <v>0</v>
      </c>
    </row>
    <row r="28" spans="1:5" x14ac:dyDescent="0.35">
      <c r="A28" s="170">
        <f t="shared" si="0"/>
        <v>23</v>
      </c>
      <c r="B28" s="168" t="s">
        <v>152</v>
      </c>
      <c r="C28" s="169">
        <v>1</v>
      </c>
      <c r="D28" s="171" t="s">
        <v>129</v>
      </c>
      <c r="E28" s="164">
        <f>'5. App Payroll M&amp;O Hourly Rate'!D30</f>
        <v>0</v>
      </c>
    </row>
    <row r="29" spans="1:5" x14ac:dyDescent="0.35">
      <c r="A29" s="170">
        <f t="shared" si="0"/>
        <v>24</v>
      </c>
      <c r="B29" s="168" t="s">
        <v>153</v>
      </c>
      <c r="C29" s="169">
        <v>1</v>
      </c>
      <c r="D29" s="171" t="s">
        <v>129</v>
      </c>
      <c r="E29" s="164">
        <f>'5. App Payroll M&amp;O Hourly Rate'!D31</f>
        <v>0</v>
      </c>
    </row>
    <row r="30" spans="1:5" x14ac:dyDescent="0.35">
      <c r="A30" s="170">
        <f t="shared" si="0"/>
        <v>25</v>
      </c>
      <c r="B30" s="168" t="s">
        <v>154</v>
      </c>
      <c r="C30" s="169">
        <v>1</v>
      </c>
      <c r="D30" s="171" t="s">
        <v>129</v>
      </c>
      <c r="E30" s="164">
        <f>'5. App Payroll M&amp;O Hourly Rate'!B40</f>
        <v>0</v>
      </c>
    </row>
    <row r="31" spans="1:5" x14ac:dyDescent="0.35">
      <c r="A31" s="170">
        <f t="shared" si="0"/>
        <v>26</v>
      </c>
      <c r="B31" s="168" t="s">
        <v>155</v>
      </c>
      <c r="C31" s="169">
        <v>1</v>
      </c>
      <c r="D31" s="171" t="s">
        <v>129</v>
      </c>
      <c r="E31" s="164">
        <f>'5. App Payroll M&amp;O Hourly Rate'!B41</f>
        <v>0</v>
      </c>
    </row>
    <row r="32" spans="1:5" x14ac:dyDescent="0.35">
      <c r="A32" s="170">
        <f t="shared" si="0"/>
        <v>27</v>
      </c>
      <c r="B32" s="168" t="s">
        <v>156</v>
      </c>
      <c r="C32" s="169">
        <v>1</v>
      </c>
      <c r="D32" s="171" t="s">
        <v>129</v>
      </c>
      <c r="E32" s="164">
        <f>'5. App Payroll M&amp;O Hourly Rate'!B42</f>
        <v>0</v>
      </c>
    </row>
    <row r="33" spans="1:5" x14ac:dyDescent="0.35">
      <c r="A33" s="170">
        <f t="shared" si="0"/>
        <v>28</v>
      </c>
      <c r="B33" s="168" t="s">
        <v>157</v>
      </c>
      <c r="C33" s="169">
        <v>1</v>
      </c>
      <c r="D33" s="171" t="s">
        <v>129</v>
      </c>
      <c r="E33" s="164">
        <f>'5. App Payroll M&amp;O Hourly Rate'!B43</f>
        <v>0</v>
      </c>
    </row>
    <row r="34" spans="1:5" x14ac:dyDescent="0.35">
      <c r="A34" s="170">
        <f t="shared" si="0"/>
        <v>29</v>
      </c>
      <c r="B34" s="168" t="s">
        <v>158</v>
      </c>
      <c r="C34" s="169">
        <v>1</v>
      </c>
      <c r="D34" s="171" t="s">
        <v>129</v>
      </c>
      <c r="E34" s="164">
        <f>'5. App Payroll M&amp;O Hourly Rate'!C40</f>
        <v>0</v>
      </c>
    </row>
    <row r="35" spans="1:5" x14ac:dyDescent="0.35">
      <c r="A35" s="170">
        <f t="shared" si="0"/>
        <v>30</v>
      </c>
      <c r="B35" s="168" t="s">
        <v>159</v>
      </c>
      <c r="C35" s="169">
        <v>1</v>
      </c>
      <c r="D35" s="171" t="s">
        <v>129</v>
      </c>
      <c r="E35" s="164">
        <f>'5. App Payroll M&amp;O Hourly Rate'!C41</f>
        <v>0</v>
      </c>
    </row>
    <row r="36" spans="1:5" x14ac:dyDescent="0.35">
      <c r="A36" s="170">
        <f t="shared" si="0"/>
        <v>31</v>
      </c>
      <c r="B36" s="168" t="s">
        <v>160</v>
      </c>
      <c r="C36" s="169">
        <v>1</v>
      </c>
      <c r="D36" s="171" t="s">
        <v>129</v>
      </c>
      <c r="E36" s="164">
        <f>'5. App Payroll M&amp;O Hourly Rate'!C42</f>
        <v>0</v>
      </c>
    </row>
    <row r="37" spans="1:5" x14ac:dyDescent="0.35">
      <c r="A37" s="170">
        <f t="shared" si="0"/>
        <v>32</v>
      </c>
      <c r="B37" s="168" t="s">
        <v>161</v>
      </c>
      <c r="C37" s="169">
        <v>1</v>
      </c>
      <c r="D37" s="171" t="s">
        <v>129</v>
      </c>
      <c r="E37" s="164">
        <f>'5. App Payroll M&amp;O Hourly Rate'!C43</f>
        <v>0</v>
      </c>
    </row>
    <row r="38" spans="1:5" x14ac:dyDescent="0.35">
      <c r="A38" s="170">
        <f t="shared" si="0"/>
        <v>33</v>
      </c>
      <c r="B38" s="168" t="s">
        <v>162</v>
      </c>
      <c r="C38" s="169">
        <v>1</v>
      </c>
      <c r="D38" s="171" t="s">
        <v>129</v>
      </c>
      <c r="E38" s="164">
        <f>'5. App Payroll M&amp;O Hourly Rate'!D40</f>
        <v>0</v>
      </c>
    </row>
    <row r="39" spans="1:5" x14ac:dyDescent="0.35">
      <c r="A39" s="170">
        <f t="shared" si="0"/>
        <v>34</v>
      </c>
      <c r="B39" s="168" t="s">
        <v>163</v>
      </c>
      <c r="C39" s="169">
        <v>1</v>
      </c>
      <c r="D39" s="171" t="s">
        <v>129</v>
      </c>
      <c r="E39" s="164">
        <f>'5. App Payroll M&amp;O Hourly Rate'!D41</f>
        <v>0</v>
      </c>
    </row>
    <row r="40" spans="1:5" x14ac:dyDescent="0.35">
      <c r="A40" s="170">
        <f t="shared" si="0"/>
        <v>35</v>
      </c>
      <c r="B40" s="168" t="s">
        <v>164</v>
      </c>
      <c r="C40" s="169">
        <v>1</v>
      </c>
      <c r="D40" s="171" t="s">
        <v>129</v>
      </c>
      <c r="E40" s="164">
        <f>'5. App Payroll M&amp;O Hourly Rate'!D42</f>
        <v>0</v>
      </c>
    </row>
    <row r="41" spans="1:5" x14ac:dyDescent="0.35">
      <c r="A41" s="170">
        <f t="shared" si="0"/>
        <v>36</v>
      </c>
      <c r="B41" s="168" t="s">
        <v>165</v>
      </c>
      <c r="C41" s="169">
        <v>1</v>
      </c>
      <c r="D41" s="171" t="s">
        <v>129</v>
      </c>
      <c r="E41" s="164">
        <f>'5. App Payroll M&amp;O Hourly Rate'!D43</f>
        <v>0</v>
      </c>
    </row>
    <row r="42" spans="1:5" x14ac:dyDescent="0.35">
      <c r="A42" s="170">
        <f t="shared" si="0"/>
        <v>37</v>
      </c>
      <c r="B42" s="168" t="s">
        <v>166</v>
      </c>
      <c r="C42" s="169">
        <v>1</v>
      </c>
      <c r="D42" s="171" t="s">
        <v>129</v>
      </c>
      <c r="E42" s="164">
        <f>'5. App Payroll M&amp;O Hourly Rate'!B52</f>
        <v>0</v>
      </c>
    </row>
    <row r="43" spans="1:5" x14ac:dyDescent="0.35">
      <c r="A43" s="170">
        <f t="shared" si="0"/>
        <v>38</v>
      </c>
      <c r="B43" s="168" t="s">
        <v>167</v>
      </c>
      <c r="C43" s="169">
        <v>1</v>
      </c>
      <c r="D43" s="171" t="s">
        <v>129</v>
      </c>
      <c r="E43" s="164">
        <f>'5. App Payroll M&amp;O Hourly Rate'!B53</f>
        <v>0</v>
      </c>
    </row>
    <row r="44" spans="1:5" x14ac:dyDescent="0.35">
      <c r="A44" s="170">
        <f t="shared" si="0"/>
        <v>39</v>
      </c>
      <c r="B44" s="168" t="s">
        <v>168</v>
      </c>
      <c r="C44" s="169">
        <v>1</v>
      </c>
      <c r="D44" s="171" t="s">
        <v>129</v>
      </c>
      <c r="E44" s="164">
        <f>'5. App Payroll M&amp;O Hourly Rate'!B54</f>
        <v>0</v>
      </c>
    </row>
    <row r="45" spans="1:5" x14ac:dyDescent="0.35">
      <c r="A45" s="170">
        <f t="shared" si="0"/>
        <v>40</v>
      </c>
      <c r="B45" s="168" t="s">
        <v>169</v>
      </c>
      <c r="C45" s="169">
        <v>1</v>
      </c>
      <c r="D45" s="171" t="s">
        <v>129</v>
      </c>
      <c r="E45" s="164">
        <f>'5. App Payroll M&amp;O Hourly Rate'!B55</f>
        <v>0</v>
      </c>
    </row>
    <row r="46" spans="1:5" x14ac:dyDescent="0.35">
      <c r="A46" s="170">
        <f t="shared" si="0"/>
        <v>41</v>
      </c>
      <c r="B46" s="168" t="s">
        <v>170</v>
      </c>
      <c r="C46" s="169">
        <v>1</v>
      </c>
      <c r="D46" s="171" t="s">
        <v>129</v>
      </c>
      <c r="E46" s="164">
        <f>'5. App Payroll M&amp;O Hourly Rate'!C52</f>
        <v>0</v>
      </c>
    </row>
    <row r="47" spans="1:5" x14ac:dyDescent="0.35">
      <c r="A47" s="170">
        <f t="shared" si="0"/>
        <v>42</v>
      </c>
      <c r="B47" s="168" t="s">
        <v>171</v>
      </c>
      <c r="C47" s="169">
        <v>1</v>
      </c>
      <c r="D47" s="171" t="s">
        <v>129</v>
      </c>
      <c r="E47" s="164">
        <f>'5. App Payroll M&amp;O Hourly Rate'!C53</f>
        <v>0</v>
      </c>
    </row>
    <row r="48" spans="1:5" x14ac:dyDescent="0.35">
      <c r="A48" s="170">
        <f t="shared" si="0"/>
        <v>43</v>
      </c>
      <c r="B48" s="168" t="s">
        <v>172</v>
      </c>
      <c r="C48" s="169">
        <v>1</v>
      </c>
      <c r="D48" s="171" t="s">
        <v>129</v>
      </c>
      <c r="E48" s="164">
        <f>'5. App Payroll M&amp;O Hourly Rate'!C54</f>
        <v>0</v>
      </c>
    </row>
    <row r="49" spans="1:5" x14ac:dyDescent="0.35">
      <c r="A49" s="170">
        <f t="shared" si="0"/>
        <v>44</v>
      </c>
      <c r="B49" s="168" t="s">
        <v>173</v>
      </c>
      <c r="C49" s="169">
        <v>1</v>
      </c>
      <c r="D49" s="171" t="s">
        <v>129</v>
      </c>
      <c r="E49" s="164">
        <f>'5. App Payroll M&amp;O Hourly Rate'!C55</f>
        <v>0</v>
      </c>
    </row>
    <row r="50" spans="1:5" x14ac:dyDescent="0.35">
      <c r="A50" s="170">
        <f t="shared" si="0"/>
        <v>45</v>
      </c>
      <c r="B50" s="168" t="s">
        <v>174</v>
      </c>
      <c r="C50" s="169">
        <v>1</v>
      </c>
      <c r="D50" s="171" t="s">
        <v>129</v>
      </c>
      <c r="E50" s="164">
        <f>'5. App Payroll M&amp;O Hourly Rate'!D52</f>
        <v>0</v>
      </c>
    </row>
    <row r="51" spans="1:5" x14ac:dyDescent="0.35">
      <c r="A51" s="170">
        <f t="shared" si="0"/>
        <v>46</v>
      </c>
      <c r="B51" s="168" t="s">
        <v>175</v>
      </c>
      <c r="C51" s="169">
        <v>1</v>
      </c>
      <c r="D51" s="171" t="s">
        <v>129</v>
      </c>
      <c r="E51" s="164">
        <f>'5. App Payroll M&amp;O Hourly Rate'!D53</f>
        <v>0</v>
      </c>
    </row>
    <row r="52" spans="1:5" x14ac:dyDescent="0.35">
      <c r="A52" s="170">
        <f t="shared" si="0"/>
        <v>47</v>
      </c>
      <c r="B52" s="168" t="s">
        <v>176</v>
      </c>
      <c r="C52" s="169">
        <v>1</v>
      </c>
      <c r="D52" s="171" t="s">
        <v>129</v>
      </c>
      <c r="E52" s="164">
        <f>'5. App Payroll M&amp;O Hourly Rate'!D54</f>
        <v>0</v>
      </c>
    </row>
    <row r="53" spans="1:5" x14ac:dyDescent="0.35">
      <c r="A53" s="170">
        <f t="shared" si="0"/>
        <v>48</v>
      </c>
      <c r="B53" s="168" t="s">
        <v>177</v>
      </c>
      <c r="C53" s="169">
        <v>1</v>
      </c>
      <c r="D53" s="171" t="s">
        <v>129</v>
      </c>
      <c r="E53" s="164">
        <f>'5. App Payroll M&amp;O Hourly Rate'!D55</f>
        <v>0</v>
      </c>
    </row>
    <row r="54" spans="1:5" x14ac:dyDescent="0.35">
      <c r="A54" s="170">
        <f t="shared" si="0"/>
        <v>49</v>
      </c>
      <c r="B54" s="168" t="s">
        <v>178</v>
      </c>
      <c r="C54" s="169">
        <v>1</v>
      </c>
      <c r="D54" s="171" t="s">
        <v>129</v>
      </c>
      <c r="E54" s="164">
        <f>'5. App Payroll M&amp;O Hourly Rate'!B64</f>
        <v>0</v>
      </c>
    </row>
    <row r="55" spans="1:5" x14ac:dyDescent="0.35">
      <c r="A55" s="170">
        <f t="shared" si="0"/>
        <v>50</v>
      </c>
      <c r="B55" s="168" t="s">
        <v>179</v>
      </c>
      <c r="C55" s="169">
        <v>1</v>
      </c>
      <c r="D55" s="171" t="s">
        <v>129</v>
      </c>
      <c r="E55" s="164">
        <f>'5. App Payroll M&amp;O Hourly Rate'!B65</f>
        <v>0</v>
      </c>
    </row>
    <row r="56" spans="1:5" x14ac:dyDescent="0.35">
      <c r="A56" s="170">
        <f t="shared" si="0"/>
        <v>51</v>
      </c>
      <c r="B56" s="168" t="s">
        <v>180</v>
      </c>
      <c r="C56" s="169">
        <v>1</v>
      </c>
      <c r="D56" s="171" t="s">
        <v>129</v>
      </c>
      <c r="E56" s="164">
        <f>'5. App Payroll M&amp;O Hourly Rate'!B66</f>
        <v>0</v>
      </c>
    </row>
    <row r="57" spans="1:5" x14ac:dyDescent="0.35">
      <c r="A57" s="170">
        <f t="shared" si="0"/>
        <v>52</v>
      </c>
      <c r="B57" s="168" t="s">
        <v>181</v>
      </c>
      <c r="C57" s="169">
        <v>1</v>
      </c>
      <c r="D57" s="171" t="s">
        <v>129</v>
      </c>
      <c r="E57" s="164">
        <f>'5. App Payroll M&amp;O Hourly Rate'!B67</f>
        <v>0</v>
      </c>
    </row>
    <row r="58" spans="1:5" x14ac:dyDescent="0.35">
      <c r="A58" s="170">
        <f t="shared" si="0"/>
        <v>53</v>
      </c>
      <c r="B58" s="168" t="s">
        <v>182</v>
      </c>
      <c r="C58" s="169">
        <v>1</v>
      </c>
      <c r="D58" s="171" t="s">
        <v>129</v>
      </c>
      <c r="E58" s="164">
        <f>'5. App Payroll M&amp;O Hourly Rate'!C64</f>
        <v>0</v>
      </c>
    </row>
    <row r="59" spans="1:5" x14ac:dyDescent="0.35">
      <c r="A59" s="170">
        <f t="shared" si="0"/>
        <v>54</v>
      </c>
      <c r="B59" s="168" t="s">
        <v>183</v>
      </c>
      <c r="C59" s="169">
        <v>1</v>
      </c>
      <c r="D59" s="171" t="s">
        <v>129</v>
      </c>
      <c r="E59" s="164">
        <f>'5. App Payroll M&amp;O Hourly Rate'!C65</f>
        <v>0</v>
      </c>
    </row>
    <row r="60" spans="1:5" x14ac:dyDescent="0.35">
      <c r="A60" s="170">
        <f t="shared" si="0"/>
        <v>55</v>
      </c>
      <c r="B60" s="168" t="s">
        <v>184</v>
      </c>
      <c r="C60" s="169">
        <v>1</v>
      </c>
      <c r="D60" s="171" t="s">
        <v>129</v>
      </c>
      <c r="E60" s="164">
        <f>'5. App Payroll M&amp;O Hourly Rate'!C66</f>
        <v>0</v>
      </c>
    </row>
    <row r="61" spans="1:5" x14ac:dyDescent="0.35">
      <c r="A61" s="170">
        <f t="shared" si="0"/>
        <v>56</v>
      </c>
      <c r="B61" s="168" t="s">
        <v>185</v>
      </c>
      <c r="C61" s="169">
        <v>1</v>
      </c>
      <c r="D61" s="171" t="s">
        <v>129</v>
      </c>
      <c r="E61" s="164">
        <f>'5. App Payroll M&amp;O Hourly Rate'!C67</f>
        <v>0</v>
      </c>
    </row>
    <row r="62" spans="1:5" x14ac:dyDescent="0.35">
      <c r="A62" s="170">
        <f t="shared" si="0"/>
        <v>57</v>
      </c>
      <c r="B62" s="168" t="s">
        <v>186</v>
      </c>
      <c r="C62" s="169">
        <v>1</v>
      </c>
      <c r="D62" s="171" t="s">
        <v>129</v>
      </c>
      <c r="E62" s="164">
        <f>'5. App Payroll M&amp;O Hourly Rate'!D64</f>
        <v>0</v>
      </c>
    </row>
    <row r="63" spans="1:5" x14ac:dyDescent="0.35">
      <c r="A63" s="170">
        <f t="shared" si="0"/>
        <v>58</v>
      </c>
      <c r="B63" s="168" t="s">
        <v>187</v>
      </c>
      <c r="C63" s="169">
        <v>1</v>
      </c>
      <c r="D63" s="171" t="s">
        <v>129</v>
      </c>
      <c r="E63" s="164">
        <f>'5. App Payroll M&amp;O Hourly Rate'!D65</f>
        <v>0</v>
      </c>
    </row>
    <row r="64" spans="1:5" x14ac:dyDescent="0.35">
      <c r="A64" s="170">
        <f t="shared" si="0"/>
        <v>59</v>
      </c>
      <c r="B64" s="168" t="s">
        <v>188</v>
      </c>
      <c r="C64" s="169">
        <v>1</v>
      </c>
      <c r="D64" s="171" t="s">
        <v>129</v>
      </c>
      <c r="E64" s="164">
        <f>'5. App Payroll M&amp;O Hourly Rate'!D66</f>
        <v>0</v>
      </c>
    </row>
    <row r="65" spans="1:7" x14ac:dyDescent="0.35">
      <c r="A65" s="170">
        <f t="shared" si="0"/>
        <v>60</v>
      </c>
      <c r="B65" s="168" t="s">
        <v>189</v>
      </c>
      <c r="C65" s="169">
        <v>1</v>
      </c>
      <c r="D65" s="171" t="s">
        <v>129</v>
      </c>
      <c r="E65" s="164">
        <f>'5. App Payroll M&amp;O Hourly Rate'!D67</f>
        <v>0</v>
      </c>
    </row>
    <row r="66" spans="1:7" x14ac:dyDescent="0.35">
      <c r="A66" s="170">
        <f t="shared" si="0"/>
        <v>61</v>
      </c>
      <c r="B66" s="168" t="s">
        <v>190</v>
      </c>
      <c r="C66" s="169">
        <v>1</v>
      </c>
      <c r="D66" s="171" t="s">
        <v>191</v>
      </c>
      <c r="E66" s="164" cm="1">
        <f t="array" ref="E66:G66">'3. Total Price Summary'!B12:D12</f>
        <v>0</v>
      </c>
      <c r="F66">
        <v>0</v>
      </c>
      <c r="G66">
        <v>0</v>
      </c>
    </row>
    <row r="67" spans="1:7" x14ac:dyDescent="0.35">
      <c r="A67" s="170">
        <f t="shared" si="0"/>
        <v>62</v>
      </c>
      <c r="B67" s="168" t="s">
        <v>192</v>
      </c>
      <c r="C67" s="169">
        <v>1</v>
      </c>
      <c r="D67" s="171" t="s">
        <v>191</v>
      </c>
      <c r="E67" s="164" cm="1">
        <f t="array" ref="E67:F67">'3. Total Price Summary'!E12:F12</f>
        <v>0</v>
      </c>
      <c r="F67">
        <v>0</v>
      </c>
    </row>
    <row r="68" spans="1:7" x14ac:dyDescent="0.35">
      <c r="A68" s="170">
        <f t="shared" si="0"/>
        <v>63</v>
      </c>
      <c r="B68" s="168" t="s">
        <v>193</v>
      </c>
      <c r="C68" s="169">
        <v>1</v>
      </c>
      <c r="D68" s="171" t="s">
        <v>191</v>
      </c>
      <c r="E68" s="164" cm="1">
        <f t="array" ref="E68:F68">'3. Total Price Summary'!G12:H12</f>
        <v>0</v>
      </c>
      <c r="F68">
        <v>0</v>
      </c>
    </row>
    <row r="69" spans="1:7" x14ac:dyDescent="0.35">
      <c r="A69" s="170">
        <f t="shared" si="0"/>
        <v>64</v>
      </c>
      <c r="B69" s="168" t="s">
        <v>194</v>
      </c>
      <c r="C69" s="169">
        <v>1</v>
      </c>
      <c r="D69" s="171" t="s">
        <v>191</v>
      </c>
      <c r="E69" s="164" cm="1">
        <f t="array" ref="E69:F69">'3. Total Price Summary'!I12:J12</f>
        <v>0</v>
      </c>
      <c r="F69">
        <v>0</v>
      </c>
    </row>
    <row r="70" spans="1:7" x14ac:dyDescent="0.35">
      <c r="A70" s="170">
        <f t="shared" si="0"/>
        <v>65</v>
      </c>
      <c r="B70" s="168" t="s">
        <v>195</v>
      </c>
      <c r="C70" s="169">
        <v>1</v>
      </c>
      <c r="D70" s="171" t="s">
        <v>191</v>
      </c>
      <c r="E70" s="164" cm="1">
        <f t="array" ref="E70:F70">'3. Total Price Summary'!K12:L12</f>
        <v>0</v>
      </c>
      <c r="F70">
        <v>0</v>
      </c>
    </row>
    <row r="71" spans="1:7" x14ac:dyDescent="0.35">
      <c r="A71" s="170">
        <f t="shared" si="0"/>
        <v>66</v>
      </c>
      <c r="B71" s="168" t="s">
        <v>196</v>
      </c>
      <c r="C71" s="169">
        <v>1</v>
      </c>
      <c r="D71" s="171" t="s">
        <v>191</v>
      </c>
      <c r="E71" s="164" cm="1">
        <f t="array" ref="E71:G71">'3. Total Price Summary'!B13:D13</f>
        <v>0</v>
      </c>
      <c r="F71">
        <v>0</v>
      </c>
      <c r="G71">
        <v>0</v>
      </c>
    </row>
    <row r="72" spans="1:7" x14ac:dyDescent="0.35">
      <c r="A72" s="170">
        <f t="shared" ref="A72:A75" si="1">1+A71</f>
        <v>67</v>
      </c>
      <c r="B72" s="168" t="s">
        <v>197</v>
      </c>
      <c r="C72" s="169">
        <v>1</v>
      </c>
      <c r="D72" s="171" t="s">
        <v>191</v>
      </c>
      <c r="E72" s="164" cm="1">
        <f t="array" ref="E72:F72">'3. Total Price Summary'!E13:F13</f>
        <v>0</v>
      </c>
      <c r="F72">
        <v>0</v>
      </c>
    </row>
    <row r="73" spans="1:7" x14ac:dyDescent="0.35">
      <c r="A73" s="170">
        <f t="shared" si="1"/>
        <v>68</v>
      </c>
      <c r="B73" s="168" t="s">
        <v>198</v>
      </c>
      <c r="C73" s="169">
        <v>1</v>
      </c>
      <c r="D73" s="171" t="s">
        <v>191</v>
      </c>
      <c r="E73" s="164" cm="1">
        <f t="array" ref="E73:F73">'3. Total Price Summary'!G13:H13</f>
        <v>0</v>
      </c>
      <c r="F73">
        <v>0</v>
      </c>
    </row>
    <row r="74" spans="1:7" x14ac:dyDescent="0.35">
      <c r="A74" s="170">
        <f t="shared" si="1"/>
        <v>69</v>
      </c>
      <c r="B74" s="168" t="s">
        <v>199</v>
      </c>
      <c r="C74" s="169">
        <v>1</v>
      </c>
      <c r="D74" s="171" t="s">
        <v>191</v>
      </c>
      <c r="E74" s="164" cm="1">
        <f t="array" ref="E74:F74">'3. Total Price Summary'!I13:J13</f>
        <v>0</v>
      </c>
      <c r="F74">
        <v>0</v>
      </c>
    </row>
    <row r="75" spans="1:7" x14ac:dyDescent="0.35">
      <c r="A75" s="170">
        <f t="shared" si="1"/>
        <v>70</v>
      </c>
      <c r="B75" s="168" t="s">
        <v>200</v>
      </c>
      <c r="C75" s="169">
        <v>1</v>
      </c>
      <c r="D75" s="171" t="s">
        <v>191</v>
      </c>
      <c r="E75" s="164" cm="1">
        <f t="array" ref="E75:F75">'3. Total Price Summary'!K13:L13</f>
        <v>0</v>
      </c>
      <c r="F75">
        <v>0</v>
      </c>
    </row>
    <row r="76" spans="1:7" x14ac:dyDescent="0.35">
      <c r="A76" s="161"/>
      <c r="B76" s="173"/>
      <c r="C76" s="174"/>
      <c r="D76" s="161"/>
      <c r="E76" s="163"/>
    </row>
    <row r="77" spans="1:7" x14ac:dyDescent="0.35">
      <c r="A77" s="161"/>
      <c r="B77" s="162"/>
      <c r="C77" s="161"/>
      <c r="D77" s="161"/>
      <c r="E77" s="163"/>
    </row>
    <row r="78" spans="1:7" x14ac:dyDescent="0.35">
      <c r="A78" s="161"/>
      <c r="B78" s="162"/>
      <c r="C78" s="161"/>
      <c r="D78" s="161"/>
      <c r="E78" s="163"/>
    </row>
    <row r="79" spans="1:7" x14ac:dyDescent="0.35">
      <c r="A79" s="161"/>
      <c r="B79" s="162"/>
      <c r="C79" s="161"/>
      <c r="D79" s="161"/>
      <c r="E79" s="163"/>
    </row>
    <row r="80" spans="1:7" x14ac:dyDescent="0.35">
      <c r="A80" s="161"/>
      <c r="B80" s="162"/>
      <c r="C80" s="161"/>
      <c r="D80" s="161"/>
      <c r="E80" s="163"/>
    </row>
    <row r="81" spans="1:5" x14ac:dyDescent="0.35">
      <c r="A81" s="161"/>
      <c r="B81" s="162"/>
      <c r="C81" s="161"/>
      <c r="D81" s="161"/>
      <c r="E81" s="163"/>
    </row>
    <row r="82" spans="1:5" x14ac:dyDescent="0.35">
      <c r="A82" s="161"/>
      <c r="B82" s="162"/>
      <c r="C82" s="161"/>
      <c r="D82" s="161"/>
      <c r="E82" s="163"/>
    </row>
    <row r="83" spans="1:5" x14ac:dyDescent="0.35">
      <c r="A83" s="161"/>
      <c r="B83" s="162"/>
      <c r="C83" s="161"/>
      <c r="D83" s="161"/>
      <c r="E83" s="163"/>
    </row>
    <row r="84" spans="1:5" x14ac:dyDescent="0.35">
      <c r="A84" s="161"/>
      <c r="B84" s="162"/>
      <c r="C84" s="161"/>
      <c r="D84" s="161"/>
      <c r="E84" s="163"/>
    </row>
    <row r="85" spans="1:5" x14ac:dyDescent="0.35">
      <c r="A85" s="161"/>
      <c r="B85" s="162"/>
      <c r="C85" s="161"/>
      <c r="D85" s="161"/>
      <c r="E85" s="163"/>
    </row>
    <row r="86" spans="1:5" x14ac:dyDescent="0.35">
      <c r="A86" s="161"/>
      <c r="B86" s="162"/>
      <c r="C86" s="161"/>
      <c r="D86" s="161"/>
      <c r="E86" s="163"/>
    </row>
    <row r="87" spans="1:5" x14ac:dyDescent="0.35">
      <c r="A87" s="161"/>
      <c r="B87" s="162"/>
      <c r="C87" s="161"/>
      <c r="D87" s="161"/>
      <c r="E87" s="163"/>
    </row>
    <row r="88" spans="1:5" x14ac:dyDescent="0.35">
      <c r="A88" s="161"/>
      <c r="B88" s="162"/>
      <c r="C88" s="161"/>
      <c r="D88" s="161"/>
      <c r="E88" s="163"/>
    </row>
    <row r="89" spans="1:5" x14ac:dyDescent="0.35">
      <c r="A89" s="161"/>
      <c r="B89" s="162"/>
      <c r="C89" s="161"/>
      <c r="D89" s="161"/>
      <c r="E89" s="163"/>
    </row>
    <row r="90" spans="1:5" x14ac:dyDescent="0.35">
      <c r="A90" s="161"/>
      <c r="B90" s="162"/>
      <c r="C90" s="161"/>
      <c r="D90" s="161"/>
      <c r="E90" s="163"/>
    </row>
    <row r="91" spans="1:5" x14ac:dyDescent="0.35">
      <c r="A91" s="161"/>
      <c r="B91" s="162"/>
      <c r="C91" s="161"/>
      <c r="D91" s="161"/>
      <c r="E91" s="163"/>
    </row>
    <row r="92" spans="1:5" x14ac:dyDescent="0.35">
      <c r="A92" s="161"/>
      <c r="B92" s="162"/>
      <c r="C92" s="161"/>
      <c r="D92" s="161"/>
      <c r="E92" s="163"/>
    </row>
    <row r="93" spans="1:5" x14ac:dyDescent="0.35">
      <c r="A93" s="161"/>
      <c r="B93" s="162"/>
      <c r="C93" s="161"/>
      <c r="D93" s="161"/>
      <c r="E93" s="163"/>
    </row>
    <row r="94" spans="1:5" x14ac:dyDescent="0.35">
      <c r="A94" s="161"/>
      <c r="B94" s="162"/>
      <c r="C94" s="161"/>
      <c r="D94" s="161"/>
      <c r="E94" s="163"/>
    </row>
    <row r="95" spans="1:5" x14ac:dyDescent="0.35">
      <c r="A95" s="161"/>
      <c r="B95" s="162"/>
      <c r="C95" s="161"/>
      <c r="D95" s="161"/>
      <c r="E95" s="163"/>
    </row>
    <row r="96" spans="1:5" x14ac:dyDescent="0.35">
      <c r="A96" s="161"/>
      <c r="B96" s="162"/>
      <c r="C96" s="161"/>
      <c r="D96" s="161"/>
      <c r="E96" s="163"/>
    </row>
    <row r="97" spans="1:5" x14ac:dyDescent="0.35">
      <c r="A97" s="161"/>
      <c r="B97" s="162"/>
      <c r="C97" s="161"/>
      <c r="D97" s="161"/>
      <c r="E97" s="163"/>
    </row>
    <row r="98" spans="1:5" x14ac:dyDescent="0.35">
      <c r="A98" s="161"/>
      <c r="B98" s="162"/>
      <c r="C98" s="161"/>
      <c r="D98" s="161"/>
      <c r="E98" s="163"/>
    </row>
    <row r="99" spans="1:5" x14ac:dyDescent="0.35">
      <c r="A99" s="161"/>
      <c r="B99" s="162"/>
      <c r="C99" s="161"/>
      <c r="D99" s="161"/>
      <c r="E99" s="163"/>
    </row>
    <row r="100" spans="1:5" x14ac:dyDescent="0.35">
      <c r="A100" s="161"/>
      <c r="B100" s="162"/>
      <c r="C100" s="161"/>
      <c r="D100" s="161"/>
      <c r="E100" s="163"/>
    </row>
    <row r="101" spans="1:5" x14ac:dyDescent="0.35">
      <c r="A101" s="161"/>
      <c r="B101" s="162"/>
      <c r="C101" s="161"/>
      <c r="D101" s="161"/>
      <c r="E101" s="163"/>
    </row>
    <row r="102" spans="1:5" x14ac:dyDescent="0.35">
      <c r="A102" s="161"/>
      <c r="B102" s="162"/>
      <c r="C102" s="161"/>
      <c r="D102" s="161"/>
      <c r="E102" s="163"/>
    </row>
    <row r="103" spans="1:5" x14ac:dyDescent="0.35">
      <c r="A103" s="161"/>
      <c r="B103" s="162"/>
      <c r="C103" s="161"/>
      <c r="D103" s="161"/>
      <c r="E103" s="163"/>
    </row>
    <row r="104" spans="1:5" x14ac:dyDescent="0.35">
      <c r="A104" s="161"/>
      <c r="B104" s="162"/>
      <c r="C104" s="161"/>
      <c r="D104" s="161"/>
      <c r="E104" s="163"/>
    </row>
    <row r="105" spans="1:5" x14ac:dyDescent="0.35">
      <c r="A105" s="161"/>
      <c r="B105" s="162"/>
      <c r="C105" s="161"/>
      <c r="D105" s="161"/>
      <c r="E105" s="163"/>
    </row>
    <row r="106" spans="1:5" x14ac:dyDescent="0.35">
      <c r="A106" s="161"/>
      <c r="B106" s="162"/>
      <c r="C106" s="161"/>
      <c r="D106" s="161"/>
      <c r="E106" s="163"/>
    </row>
    <row r="107" spans="1:5" x14ac:dyDescent="0.35">
      <c r="A107" s="161"/>
      <c r="B107" s="162"/>
      <c r="C107" s="161"/>
      <c r="D107" s="161"/>
      <c r="E107" s="163"/>
    </row>
    <row r="108" spans="1:5" x14ac:dyDescent="0.35">
      <c r="A108" s="161"/>
      <c r="B108" s="162"/>
      <c r="C108" s="161"/>
      <c r="D108" s="161"/>
      <c r="E108" s="163"/>
    </row>
    <row r="109" spans="1:5" x14ac:dyDescent="0.35">
      <c r="A109" s="161"/>
      <c r="B109" s="162"/>
      <c r="C109" s="161"/>
      <c r="D109" s="161"/>
      <c r="E109" s="163"/>
    </row>
    <row r="110" spans="1:5" x14ac:dyDescent="0.35">
      <c r="A110" s="161"/>
      <c r="B110" s="162"/>
      <c r="C110" s="161"/>
      <c r="D110" s="161"/>
      <c r="E110" s="163"/>
    </row>
    <row r="111" spans="1:5" x14ac:dyDescent="0.35">
      <c r="A111" s="161"/>
      <c r="B111" s="162"/>
      <c r="C111" s="161"/>
      <c r="D111" s="161"/>
      <c r="E111" s="163"/>
    </row>
    <row r="112" spans="1:5" x14ac:dyDescent="0.35">
      <c r="A112" s="161"/>
      <c r="B112" s="162"/>
      <c r="C112" s="161"/>
      <c r="D112" s="161"/>
      <c r="E112" s="163"/>
    </row>
    <row r="113" spans="1:5" x14ac:dyDescent="0.35">
      <c r="A113" s="161"/>
      <c r="B113" s="162"/>
      <c r="C113" s="161"/>
      <c r="D113" s="161"/>
      <c r="E113" s="163"/>
    </row>
    <row r="114" spans="1:5" x14ac:dyDescent="0.35">
      <c r="A114" s="161"/>
      <c r="B114" s="162"/>
      <c r="C114" s="161"/>
      <c r="D114" s="161"/>
      <c r="E114" s="163"/>
    </row>
    <row r="115" spans="1:5" x14ac:dyDescent="0.35">
      <c r="A115" s="161"/>
      <c r="B115" s="162"/>
      <c r="C115" s="161"/>
      <c r="D115" s="161"/>
      <c r="E115" s="163"/>
    </row>
    <row r="116" spans="1:5" x14ac:dyDescent="0.35">
      <c r="A116" s="161"/>
      <c r="B116" s="162"/>
      <c r="C116" s="161"/>
      <c r="D116" s="161"/>
      <c r="E116" s="163"/>
    </row>
    <row r="117" spans="1:5" x14ac:dyDescent="0.35">
      <c r="A117" s="161"/>
      <c r="B117" s="162"/>
      <c r="C117" s="161"/>
      <c r="D117" s="161"/>
      <c r="E117" s="163"/>
    </row>
    <row r="118" spans="1:5" x14ac:dyDescent="0.35">
      <c r="A118" s="161"/>
      <c r="B118" s="162"/>
      <c r="C118" s="161"/>
      <c r="D118" s="161"/>
      <c r="E118" s="163"/>
    </row>
    <row r="119" spans="1:5" x14ac:dyDescent="0.35">
      <c r="A119" s="161"/>
      <c r="B119" s="162"/>
      <c r="C119" s="161"/>
      <c r="D119" s="161"/>
      <c r="E119" s="163"/>
    </row>
    <row r="120" spans="1:5" x14ac:dyDescent="0.35">
      <c r="A120" s="161"/>
      <c r="B120" s="162"/>
      <c r="C120" s="161"/>
      <c r="D120" s="161"/>
      <c r="E120" s="163"/>
    </row>
    <row r="121" spans="1:5" x14ac:dyDescent="0.35">
      <c r="A121" s="161"/>
      <c r="B121" s="162"/>
      <c r="C121" s="161"/>
      <c r="D121" s="161"/>
      <c r="E121" s="163"/>
    </row>
    <row r="122" spans="1:5" x14ac:dyDescent="0.35">
      <c r="A122" s="161"/>
      <c r="B122" s="162"/>
      <c r="C122" s="161"/>
      <c r="D122" s="161"/>
      <c r="E122" s="163"/>
    </row>
    <row r="123" spans="1:5" x14ac:dyDescent="0.35">
      <c r="A123" s="161"/>
      <c r="B123" s="162"/>
      <c r="C123" s="161"/>
      <c r="D123" s="161"/>
      <c r="E123" s="163"/>
    </row>
    <row r="124" spans="1:5" x14ac:dyDescent="0.35">
      <c r="A124" s="161"/>
      <c r="B124" s="162"/>
      <c r="C124" s="161"/>
      <c r="D124" s="161"/>
      <c r="E124" s="163"/>
    </row>
    <row r="125" spans="1:5" x14ac:dyDescent="0.35">
      <c r="A125" s="161"/>
      <c r="B125" s="162"/>
      <c r="C125" s="161"/>
      <c r="D125" s="161"/>
      <c r="E125" s="163"/>
    </row>
    <row r="126" spans="1:5" x14ac:dyDescent="0.35">
      <c r="A126" s="161"/>
      <c r="B126" s="162"/>
      <c r="C126" s="161"/>
      <c r="D126" s="161"/>
      <c r="E126" s="163"/>
    </row>
    <row r="127" spans="1:5" x14ac:dyDescent="0.35">
      <c r="A127" s="161"/>
      <c r="B127" s="162"/>
      <c r="C127" s="161"/>
      <c r="D127" s="161"/>
      <c r="E127" s="163"/>
    </row>
    <row r="128" spans="1:5" x14ac:dyDescent="0.35">
      <c r="A128" s="161"/>
      <c r="B128" s="162"/>
      <c r="C128" s="161"/>
      <c r="D128" s="161"/>
      <c r="E128" s="163"/>
    </row>
    <row r="129" spans="1:5" x14ac:dyDescent="0.35">
      <c r="A129" s="161"/>
      <c r="B129" s="162"/>
      <c r="C129" s="161"/>
      <c r="D129" s="161"/>
      <c r="E129" s="163"/>
    </row>
    <row r="130" spans="1:5" x14ac:dyDescent="0.35">
      <c r="A130" s="161"/>
      <c r="B130" s="162"/>
      <c r="C130" s="161"/>
      <c r="D130" s="161"/>
      <c r="E130" s="163"/>
    </row>
    <row r="131" spans="1:5" x14ac:dyDescent="0.35">
      <c r="A131" s="161"/>
      <c r="B131" s="162"/>
      <c r="C131" s="161"/>
      <c r="D131" s="161"/>
      <c r="E131" s="163"/>
    </row>
    <row r="132" spans="1:5" x14ac:dyDescent="0.35">
      <c r="A132" s="161"/>
      <c r="B132" s="162"/>
      <c r="C132" s="161"/>
      <c r="D132" s="161"/>
      <c r="E132" s="163"/>
    </row>
    <row r="133" spans="1:5" x14ac:dyDescent="0.35">
      <c r="A133" s="161"/>
      <c r="B133" s="162"/>
      <c r="C133" s="161"/>
      <c r="D133" s="161"/>
      <c r="E133" s="163"/>
    </row>
    <row r="134" spans="1:5" x14ac:dyDescent="0.35">
      <c r="A134" s="161"/>
      <c r="B134" s="162"/>
      <c r="C134" s="161"/>
      <c r="D134" s="161"/>
      <c r="E134" s="163"/>
    </row>
    <row r="135" spans="1:5" x14ac:dyDescent="0.35">
      <c r="A135" s="161"/>
      <c r="B135" s="162"/>
      <c r="C135" s="161"/>
      <c r="D135" s="161"/>
      <c r="E135" s="163"/>
    </row>
    <row r="136" spans="1:5" x14ac:dyDescent="0.35">
      <c r="A136" s="161"/>
      <c r="B136" s="162"/>
      <c r="C136" s="161"/>
      <c r="D136" s="161"/>
      <c r="E136" s="163"/>
    </row>
    <row r="137" spans="1:5" x14ac:dyDescent="0.35">
      <c r="A137" s="161"/>
      <c r="B137" s="162"/>
      <c r="C137" s="161"/>
      <c r="D137" s="161"/>
      <c r="E137" s="163"/>
    </row>
    <row r="138" spans="1:5" x14ac:dyDescent="0.35">
      <c r="A138" s="161"/>
      <c r="B138" s="162"/>
      <c r="C138" s="161"/>
      <c r="D138" s="161"/>
      <c r="E138" s="163"/>
    </row>
    <row r="139" spans="1:5" x14ac:dyDescent="0.35">
      <c r="A139" s="161"/>
      <c r="B139" s="162"/>
      <c r="C139" s="161"/>
      <c r="D139" s="161"/>
      <c r="E139" s="163"/>
    </row>
    <row r="140" spans="1:5" x14ac:dyDescent="0.35">
      <c r="A140" s="161"/>
      <c r="B140" s="162"/>
      <c r="C140" s="161"/>
      <c r="D140" s="161"/>
      <c r="E140" s="163"/>
    </row>
    <row r="141" spans="1:5" x14ac:dyDescent="0.35">
      <c r="A141" s="161"/>
      <c r="B141" s="162"/>
      <c r="C141" s="161"/>
      <c r="D141" s="161"/>
      <c r="E141" s="163"/>
    </row>
    <row r="142" spans="1:5" x14ac:dyDescent="0.35">
      <c r="A142" s="161"/>
      <c r="B142" s="162"/>
      <c r="C142" s="161"/>
      <c r="D142" s="161"/>
      <c r="E142" s="163"/>
    </row>
    <row r="143" spans="1:5" x14ac:dyDescent="0.35">
      <c r="A143" s="161"/>
      <c r="B143" s="162"/>
      <c r="C143" s="161"/>
      <c r="D143" s="161"/>
      <c r="E143" s="163"/>
    </row>
    <row r="144" spans="1:5" x14ac:dyDescent="0.35">
      <c r="A144" s="161"/>
      <c r="B144" s="162"/>
      <c r="C144" s="161"/>
      <c r="D144" s="161"/>
      <c r="E144" s="163"/>
    </row>
    <row r="145" spans="1:5" x14ac:dyDescent="0.35">
      <c r="A145" s="161"/>
      <c r="B145" s="162"/>
      <c r="C145" s="161"/>
      <c r="D145" s="161"/>
      <c r="E145" s="163"/>
    </row>
    <row r="146" spans="1:5" x14ac:dyDescent="0.35">
      <c r="A146" s="161"/>
      <c r="B146" s="162"/>
      <c r="C146" s="161"/>
      <c r="D146" s="161"/>
      <c r="E146" s="163"/>
    </row>
    <row r="147" spans="1:5" x14ac:dyDescent="0.35">
      <c r="A147" s="161"/>
      <c r="B147" s="162"/>
      <c r="C147" s="161"/>
      <c r="D147" s="161"/>
      <c r="E147" s="163"/>
    </row>
    <row r="148" spans="1:5" x14ac:dyDescent="0.35">
      <c r="A148" s="161"/>
      <c r="B148" s="162"/>
      <c r="C148" s="161"/>
      <c r="D148" s="161"/>
      <c r="E148" s="163"/>
    </row>
    <row r="149" spans="1:5" x14ac:dyDescent="0.35">
      <c r="A149" s="161"/>
      <c r="B149" s="162"/>
      <c r="C149" s="161"/>
      <c r="D149" s="161"/>
      <c r="E149" s="163"/>
    </row>
    <row r="150" spans="1:5" x14ac:dyDescent="0.35">
      <c r="A150" s="161"/>
      <c r="B150" s="162"/>
      <c r="C150" s="161"/>
      <c r="D150" s="161"/>
      <c r="E150" s="163"/>
    </row>
    <row r="151" spans="1:5" x14ac:dyDescent="0.35">
      <c r="A151" s="161"/>
      <c r="B151" s="162"/>
      <c r="C151" s="161"/>
      <c r="D151" s="161"/>
      <c r="E151" s="163"/>
    </row>
    <row r="152" spans="1:5" x14ac:dyDescent="0.35">
      <c r="A152" s="161"/>
      <c r="B152" s="162"/>
      <c r="C152" s="161"/>
      <c r="D152" s="161"/>
      <c r="E152" s="163"/>
    </row>
    <row r="153" spans="1:5" x14ac:dyDescent="0.35">
      <c r="A153" s="161"/>
      <c r="B153" s="162"/>
      <c r="C153" s="161"/>
      <c r="D153" s="161"/>
      <c r="E153" s="163"/>
    </row>
    <row r="154" spans="1:5" x14ac:dyDescent="0.35">
      <c r="A154" s="161"/>
      <c r="B154" s="162"/>
      <c r="C154" s="161"/>
      <c r="D154" s="161"/>
      <c r="E154" s="163"/>
    </row>
  </sheetData>
  <mergeCells count="3">
    <mergeCell ref="A1:E1"/>
    <mergeCell ref="A2:E2"/>
    <mergeCell ref="A3:E4"/>
  </mergeCells>
  <phoneticPr fontId="54"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C1B47-489A-4793-93B9-E7E1409F0622}">
  <dimension ref="A1:M41"/>
  <sheetViews>
    <sheetView showGridLines="0" topLeftCell="A16" zoomScale="110" zoomScaleNormal="110" workbookViewId="0">
      <selection activeCell="A18" sqref="A18:B24"/>
    </sheetView>
  </sheetViews>
  <sheetFormatPr defaultColWidth="8.86328125" defaultRowHeight="12.75" customHeight="1" x14ac:dyDescent="0.35"/>
  <cols>
    <col min="1" max="1" width="76.59765625" style="49" customWidth="1"/>
    <col min="2" max="2" width="25.59765625" style="23" customWidth="1"/>
    <col min="3" max="3" width="27.3984375" style="23" customWidth="1"/>
    <col min="4" max="13" width="22.73046875" style="23" customWidth="1"/>
    <col min="14" max="14" width="16.265625" style="23" customWidth="1"/>
    <col min="15" max="15" width="15.3984375" style="23" customWidth="1"/>
    <col min="16" max="16" width="16.86328125" style="23" customWidth="1"/>
    <col min="17" max="17" width="18.86328125" style="23" customWidth="1"/>
    <col min="18" max="18" width="12.86328125" style="23" customWidth="1"/>
    <col min="19" max="19" width="17.3984375" style="23" customWidth="1"/>
    <col min="20" max="20" width="12.86328125" style="23" customWidth="1"/>
    <col min="21" max="21" width="16.265625" style="23" customWidth="1"/>
    <col min="22" max="23" width="12.86328125" style="23" customWidth="1"/>
    <col min="24" max="16384" width="8.86328125" style="23"/>
  </cols>
  <sheetData>
    <row r="1" spans="1:7" x14ac:dyDescent="0.35">
      <c r="A1" s="222" t="str">
        <f>'1. Title Page'!C1</f>
        <v>State of Illinois Department of Innovation and Technology</v>
      </c>
      <c r="B1" s="222"/>
    </row>
    <row r="2" spans="1:7" x14ac:dyDescent="0.35">
      <c r="A2" s="222" t="str">
        <f>'1. Title Page'!C2</f>
        <v>Mainframe Application and Payroll M&amp;O Services Procurement</v>
      </c>
      <c r="B2" s="222"/>
    </row>
    <row r="3" spans="1:7" ht="24.75" thickBot="1" x14ac:dyDescent="0.4">
      <c r="A3" s="48"/>
      <c r="B3" s="167"/>
      <c r="G3" s="24"/>
    </row>
    <row r="4" spans="1:7" ht="24.75" thickBot="1" x14ac:dyDescent="0.4">
      <c r="A4" s="251" t="s">
        <v>201</v>
      </c>
      <c r="B4" s="251"/>
      <c r="C4" s="251"/>
      <c r="D4" s="251"/>
      <c r="E4" s="251"/>
      <c r="F4" s="251"/>
    </row>
    <row r="5" spans="1:7" ht="17.25" customHeight="1" thickBot="1" x14ac:dyDescent="0.4"/>
    <row r="6" spans="1:7" ht="30" customHeight="1" thickBot="1" x14ac:dyDescent="0.4">
      <c r="A6" s="54"/>
      <c r="B6" s="25"/>
      <c r="C6" s="252" t="s">
        <v>202</v>
      </c>
      <c r="D6" s="253"/>
      <c r="E6" s="262" t="s">
        <v>203</v>
      </c>
      <c r="F6" s="263"/>
    </row>
    <row r="7" spans="1:7" ht="13.9" thickBot="1" x14ac:dyDescent="0.4">
      <c r="A7" s="54" t="s">
        <v>204</v>
      </c>
      <c r="B7" s="55"/>
      <c r="C7" s="79"/>
      <c r="D7" s="80"/>
      <c r="E7" s="264"/>
      <c r="F7" s="263"/>
    </row>
    <row r="8" spans="1:7" s="26" customFormat="1" ht="27" customHeight="1" thickBot="1" x14ac:dyDescent="0.4">
      <c r="A8" s="56" t="s">
        <v>205</v>
      </c>
      <c r="B8" s="57" t="s">
        <v>206</v>
      </c>
      <c r="C8" s="259" t="s">
        <v>207</v>
      </c>
      <c r="D8" s="260"/>
      <c r="E8" s="264"/>
      <c r="F8" s="263"/>
    </row>
    <row r="9" spans="1:7" ht="13.15" thickBot="1" x14ac:dyDescent="0.4">
      <c r="A9" s="53" t="s">
        <v>208</v>
      </c>
      <c r="B9" s="14" t="s">
        <v>209</v>
      </c>
      <c r="C9" s="254">
        <v>500</v>
      </c>
      <c r="D9" s="261"/>
      <c r="E9" s="264"/>
      <c r="F9" s="263"/>
    </row>
    <row r="10" spans="1:7" ht="13.15" thickBot="1" x14ac:dyDescent="0.4">
      <c r="A10" s="53" t="s">
        <v>210</v>
      </c>
      <c r="B10" s="14" t="s">
        <v>211</v>
      </c>
      <c r="C10" s="254">
        <v>165</v>
      </c>
      <c r="D10" s="261"/>
      <c r="E10" s="265"/>
      <c r="F10" s="266"/>
    </row>
    <row r="11" spans="1:7" ht="13.15" thickBot="1" x14ac:dyDescent="0.4">
      <c r="A11" s="53" t="s">
        <v>212</v>
      </c>
      <c r="B11" s="14" t="s">
        <v>213</v>
      </c>
      <c r="C11" s="254">
        <v>30</v>
      </c>
      <c r="D11" s="261"/>
      <c r="E11" s="256" t="s">
        <v>214</v>
      </c>
      <c r="F11" s="257"/>
    </row>
    <row r="12" spans="1:7" x14ac:dyDescent="0.35">
      <c r="A12" s="53" t="s">
        <v>215</v>
      </c>
      <c r="B12" s="14" t="s">
        <v>216</v>
      </c>
      <c r="C12" s="254">
        <v>400</v>
      </c>
      <c r="D12" s="261"/>
      <c r="E12" s="258"/>
      <c r="F12" s="258"/>
    </row>
    <row r="13" spans="1:7" x14ac:dyDescent="0.35">
      <c r="A13" s="53" t="s">
        <v>217</v>
      </c>
      <c r="B13" s="14" t="s">
        <v>218</v>
      </c>
      <c r="C13" s="254">
        <v>3000</v>
      </c>
      <c r="D13" s="255"/>
    </row>
    <row r="14" spans="1:7" x14ac:dyDescent="0.35">
      <c r="A14" s="53" t="s">
        <v>219</v>
      </c>
      <c r="B14" s="14" t="s">
        <v>218</v>
      </c>
      <c r="C14" s="254">
        <v>3000</v>
      </c>
      <c r="D14" s="255"/>
    </row>
    <row r="15" spans="1:7" x14ac:dyDescent="0.35"/>
    <row r="16" spans="1:7" ht="13.35" customHeight="1" x14ac:dyDescent="0.35"/>
    <row r="18" spans="1:13" ht="38.25" customHeight="1" x14ac:dyDescent="0.35">
      <c r="A18" s="52" t="s">
        <v>220</v>
      </c>
      <c r="B18" s="56" t="s">
        <v>221</v>
      </c>
      <c r="C18" s="60" t="s">
        <v>222</v>
      </c>
      <c r="D18" s="56" t="s">
        <v>223</v>
      </c>
      <c r="E18" s="60" t="s">
        <v>224</v>
      </c>
      <c r="F18" s="56" t="s">
        <v>225</v>
      </c>
      <c r="G18" s="60" t="s">
        <v>226</v>
      </c>
      <c r="H18" s="56" t="s">
        <v>227</v>
      </c>
      <c r="I18" s="60" t="s">
        <v>228</v>
      </c>
      <c r="J18" s="56" t="s">
        <v>229</v>
      </c>
      <c r="K18" s="60" t="s">
        <v>230</v>
      </c>
      <c r="L18" s="56" t="s">
        <v>231</v>
      </c>
      <c r="M18" s="60" t="s">
        <v>232</v>
      </c>
    </row>
    <row r="19" spans="1:13" ht="12.75" customHeight="1" x14ac:dyDescent="0.35">
      <c r="A19" s="14" t="str">
        <f>A$9</f>
        <v>Infrastructure (Number of Mainframes)</v>
      </c>
      <c r="B19" s="61">
        <v>2</v>
      </c>
      <c r="C19" s="51">
        <f>B19*$C$9</f>
        <v>1000</v>
      </c>
      <c r="D19" s="61">
        <v>3</v>
      </c>
      <c r="E19" s="51">
        <f>D19*$C$9</f>
        <v>1500</v>
      </c>
      <c r="F19" s="61">
        <v>1</v>
      </c>
      <c r="G19" s="51">
        <f>F19*$C$9</f>
        <v>500</v>
      </c>
      <c r="H19" s="61">
        <v>2</v>
      </c>
      <c r="I19" s="51">
        <f>H19*$C$9</f>
        <v>1000</v>
      </c>
      <c r="J19" s="61">
        <v>1</v>
      </c>
      <c r="K19" s="51">
        <f>J19*$C$9</f>
        <v>500</v>
      </c>
      <c r="L19" s="61">
        <v>2</v>
      </c>
      <c r="M19" s="51">
        <f>L19*$C$9</f>
        <v>1000</v>
      </c>
    </row>
    <row r="20" spans="1:13" ht="12.75" customHeight="1" x14ac:dyDescent="0.35">
      <c r="A20" s="14" t="str">
        <f>A$10</f>
        <v>Infrastructure (Managed Mainframe Service)</v>
      </c>
      <c r="B20" s="61">
        <v>6071</v>
      </c>
      <c r="C20" s="51">
        <f>B20*$C$10</f>
        <v>1001715</v>
      </c>
      <c r="D20" s="61">
        <v>6000</v>
      </c>
      <c r="E20" s="51">
        <f>D20*$C$10</f>
        <v>990000</v>
      </c>
      <c r="F20" s="61">
        <v>100</v>
      </c>
      <c r="G20" s="51">
        <f>F20*$C$10</f>
        <v>16500</v>
      </c>
      <c r="H20" s="61">
        <v>5000</v>
      </c>
      <c r="I20" s="51">
        <f>H20*$C$10</f>
        <v>825000</v>
      </c>
      <c r="J20" s="61">
        <v>4800</v>
      </c>
      <c r="K20" s="51">
        <f>J20*$C$10</f>
        <v>792000</v>
      </c>
      <c r="L20" s="61">
        <v>4500</v>
      </c>
      <c r="M20" s="51">
        <f>L20*$C$10</f>
        <v>742500</v>
      </c>
    </row>
    <row r="21" spans="1:13" ht="12.75" customHeight="1" x14ac:dyDescent="0.35">
      <c r="A21" s="14" t="str">
        <f>A11</f>
        <v>Storage</v>
      </c>
      <c r="B21" s="61">
        <v>940</v>
      </c>
      <c r="C21" s="51">
        <f>B21*$C$11</f>
        <v>28200</v>
      </c>
      <c r="D21" s="61">
        <v>945</v>
      </c>
      <c r="E21" s="51">
        <f>D21*$C$11</f>
        <v>28350</v>
      </c>
      <c r="F21" s="61">
        <v>10</v>
      </c>
      <c r="G21" s="51">
        <f>F21*$C$11</f>
        <v>300</v>
      </c>
      <c r="H21" s="61">
        <v>900</v>
      </c>
      <c r="I21" s="51">
        <f>H21*$C$11</f>
        <v>27000</v>
      </c>
      <c r="J21" s="61">
        <v>850</v>
      </c>
      <c r="K21" s="51">
        <f>J21*$C$11</f>
        <v>25500</v>
      </c>
      <c r="L21" s="61">
        <v>940</v>
      </c>
      <c r="M21" s="51">
        <f>L21*$C$11</f>
        <v>28200</v>
      </c>
    </row>
    <row r="22" spans="1:13" x14ac:dyDescent="0.35">
      <c r="A22" s="53" t="str">
        <f>A12</f>
        <v>Maintenance and Operation (Stabilize and Optimize Phase) Services (See RFP Section F.3)</v>
      </c>
      <c r="B22" s="63" t="s">
        <v>233</v>
      </c>
      <c r="C22" s="62">
        <f>SUM(B20/100)*$C$12</f>
        <v>24284</v>
      </c>
      <c r="D22" s="63" t="s">
        <v>233</v>
      </c>
      <c r="E22" s="62">
        <f>SUM(D20/100)*$C$12</f>
        <v>24000</v>
      </c>
      <c r="F22" s="63" t="s">
        <v>233</v>
      </c>
      <c r="G22" s="62">
        <f>SUM(F20/100)*$C$12</f>
        <v>400</v>
      </c>
      <c r="H22" s="63" t="s">
        <v>233</v>
      </c>
      <c r="I22" s="62">
        <f>SUM(H20/100)*$C$12</f>
        <v>20000</v>
      </c>
      <c r="J22" s="63" t="s">
        <v>233</v>
      </c>
      <c r="K22" s="62">
        <f>SUM(J20/100)*$C$12</f>
        <v>19200</v>
      </c>
      <c r="L22" s="63" t="s">
        <v>233</v>
      </c>
      <c r="M22" s="51">
        <f>SUM(L20/100)*$C$12</f>
        <v>18000</v>
      </c>
    </row>
    <row r="23" spans="1:13" ht="12.75" customHeight="1" x14ac:dyDescent="0.35">
      <c r="A23" s="14" t="str">
        <f>A13</f>
        <v>Operational Performance Report Deliverable (F.3.23)</v>
      </c>
      <c r="B23" s="61">
        <v>1</v>
      </c>
      <c r="C23" s="51">
        <f>B23*$C$13</f>
        <v>3000</v>
      </c>
      <c r="D23" s="61">
        <v>1</v>
      </c>
      <c r="E23" s="51">
        <f>D23*$C$13</f>
        <v>3000</v>
      </c>
      <c r="F23" s="61">
        <v>1</v>
      </c>
      <c r="G23" s="51">
        <f>F23*$C$13</f>
        <v>3000</v>
      </c>
      <c r="H23" s="61">
        <v>1</v>
      </c>
      <c r="I23" s="51">
        <f>H23*$C$13</f>
        <v>3000</v>
      </c>
      <c r="J23" s="61">
        <v>1</v>
      </c>
      <c r="K23" s="51">
        <f>J23*$C$13</f>
        <v>3000</v>
      </c>
      <c r="L23" s="61">
        <v>1</v>
      </c>
      <c r="M23" s="51">
        <f>L23*$C$13</f>
        <v>3000</v>
      </c>
    </row>
    <row r="24" spans="1:13" ht="12.75" customHeight="1" x14ac:dyDescent="0.35">
      <c r="A24" s="14" t="str">
        <f>A14</f>
        <v>Operational Optimization Report Deliverable (F.3.31)</v>
      </c>
      <c r="B24" s="61">
        <v>1</v>
      </c>
      <c r="C24" s="51">
        <f>B24*$C$14</f>
        <v>3000</v>
      </c>
      <c r="D24" s="61">
        <v>1</v>
      </c>
      <c r="E24" s="51">
        <f>D24*$C$14</f>
        <v>3000</v>
      </c>
      <c r="F24" s="61">
        <v>1</v>
      </c>
      <c r="G24" s="51">
        <f>F24*$C$14</f>
        <v>3000</v>
      </c>
      <c r="H24" s="61">
        <v>1</v>
      </c>
      <c r="I24" s="51">
        <f>H24*$C$14</f>
        <v>3000</v>
      </c>
      <c r="J24" s="61">
        <v>1</v>
      </c>
      <c r="K24" s="51">
        <f>J24*$C$14</f>
        <v>3000</v>
      </c>
      <c r="L24" s="61">
        <v>1</v>
      </c>
      <c r="M24" s="51">
        <f>L24*$C$14</f>
        <v>3000</v>
      </c>
    </row>
    <row r="25" spans="1:13" ht="12.75" customHeight="1" x14ac:dyDescent="0.35">
      <c r="A25" s="58" t="s">
        <v>234</v>
      </c>
      <c r="B25" s="58"/>
      <c r="C25" s="58">
        <f>SUM(C19:C24)</f>
        <v>1061199</v>
      </c>
      <c r="D25" s="58"/>
      <c r="E25" s="58">
        <f>SUM(E19:E24)</f>
        <v>1049850</v>
      </c>
      <c r="F25" s="58"/>
      <c r="G25" s="58">
        <f>SUM(G19:G24)</f>
        <v>23700</v>
      </c>
      <c r="H25" s="58"/>
      <c r="I25" s="58">
        <f>SUM(I19:I24)</f>
        <v>879000</v>
      </c>
      <c r="J25" s="58"/>
      <c r="K25" s="58">
        <f>SUM(K19:K24)</f>
        <v>843200</v>
      </c>
      <c r="L25" s="58"/>
      <c r="M25" s="58">
        <f>SUM(M19:M24)</f>
        <v>795700</v>
      </c>
    </row>
    <row r="26" spans="1:13" ht="12.75" customHeight="1" x14ac:dyDescent="0.35">
      <c r="A26" s="59" t="s">
        <v>235</v>
      </c>
      <c r="B26" s="59"/>
      <c r="C26" s="59">
        <f>C25*12</f>
        <v>12734388</v>
      </c>
      <c r="D26" s="59"/>
      <c r="E26" s="59">
        <f>E25*12</f>
        <v>12598200</v>
      </c>
      <c r="F26" s="59"/>
      <c r="G26" s="59">
        <f>G25*12</f>
        <v>284400</v>
      </c>
      <c r="H26" s="59"/>
      <c r="I26" s="59">
        <f>I25*12</f>
        <v>10548000</v>
      </c>
      <c r="J26" s="59"/>
      <c r="K26" s="59">
        <f>K25*12</f>
        <v>10118400</v>
      </c>
      <c r="L26" s="59"/>
      <c r="M26" s="59">
        <f>M25*12</f>
        <v>9548400</v>
      </c>
    </row>
    <row r="29" spans="1:13" ht="12.75" customHeight="1" thickBot="1" x14ac:dyDescent="0.4"/>
    <row r="30" spans="1:13" ht="36.75" customHeight="1" x14ac:dyDescent="0.35">
      <c r="A30" s="70" t="s">
        <v>236</v>
      </c>
      <c r="B30" s="76" t="s">
        <v>237</v>
      </c>
      <c r="C30" s="73" t="s">
        <v>238</v>
      </c>
      <c r="D30" s="49"/>
    </row>
    <row r="31" spans="1:13" x14ac:dyDescent="0.35">
      <c r="A31" s="71" t="str">
        <f>A$9</f>
        <v>Infrastructure (Number of Mainframes)</v>
      </c>
      <c r="B31" s="77">
        <v>1</v>
      </c>
      <c r="C31" s="74">
        <f>B31*$C$9</f>
        <v>500</v>
      </c>
    </row>
    <row r="32" spans="1:13" x14ac:dyDescent="0.35">
      <c r="A32" s="71" t="str">
        <f>A$10</f>
        <v>Infrastructure (Managed Mainframe Service)</v>
      </c>
      <c r="B32" s="77">
        <v>50</v>
      </c>
      <c r="C32" s="74">
        <f>B32*$C$10</f>
        <v>8250</v>
      </c>
    </row>
    <row r="33" spans="1:3" x14ac:dyDescent="0.35">
      <c r="A33" s="71" t="str">
        <f>+$A$11</f>
        <v>Storage</v>
      </c>
      <c r="B33" s="77">
        <v>5</v>
      </c>
      <c r="C33" s="74">
        <f>+B33*C11</f>
        <v>150</v>
      </c>
    </row>
    <row r="34" spans="1:3" x14ac:dyDescent="0.35">
      <c r="A34" s="71" t="s">
        <v>239</v>
      </c>
      <c r="B34" s="77">
        <v>20</v>
      </c>
      <c r="C34" s="74">
        <f>B34*B39</f>
        <v>4500</v>
      </c>
    </row>
    <row r="35" spans="1:3" x14ac:dyDescent="0.35">
      <c r="A35" s="71" t="s">
        <v>240</v>
      </c>
      <c r="B35" s="77">
        <v>20</v>
      </c>
      <c r="C35" s="74">
        <f>B35*B40</f>
        <v>3500</v>
      </c>
    </row>
    <row r="36" spans="1:3" x14ac:dyDescent="0.35">
      <c r="A36" s="71" t="s">
        <v>241</v>
      </c>
      <c r="B36" s="77">
        <v>50</v>
      </c>
      <c r="C36" s="74">
        <f>B36*B41</f>
        <v>6250</v>
      </c>
    </row>
    <row r="37" spans="1:3" ht="13.15" thickBot="1" x14ac:dyDescent="0.4">
      <c r="A37" s="72" t="s">
        <v>234</v>
      </c>
      <c r="B37" s="78"/>
      <c r="C37" s="75">
        <f>SUM(C31:C36)</f>
        <v>23150</v>
      </c>
    </row>
    <row r="38" spans="1:3" ht="12.75" customHeight="1" x14ac:dyDescent="0.35">
      <c r="A38" s="68" t="s">
        <v>242</v>
      </c>
      <c r="B38" s="69" t="s">
        <v>243</v>
      </c>
    </row>
    <row r="39" spans="1:3" ht="12.75" customHeight="1" x14ac:dyDescent="0.35">
      <c r="A39" s="64" t="s">
        <v>244</v>
      </c>
      <c r="B39" s="65">
        <v>225</v>
      </c>
    </row>
    <row r="40" spans="1:3" ht="12.75" customHeight="1" x14ac:dyDescent="0.35">
      <c r="A40" s="64" t="s">
        <v>245</v>
      </c>
      <c r="B40" s="65">
        <v>175</v>
      </c>
    </row>
    <row r="41" spans="1:3" ht="12.75" customHeight="1" thickBot="1" x14ac:dyDescent="0.4">
      <c r="A41" s="66" t="s">
        <v>246</v>
      </c>
      <c r="B41" s="67">
        <v>125</v>
      </c>
    </row>
  </sheetData>
  <mergeCells count="14">
    <mergeCell ref="C14:D14"/>
    <mergeCell ref="E11:F11"/>
    <mergeCell ref="E12:F12"/>
    <mergeCell ref="C8:D8"/>
    <mergeCell ref="C9:D9"/>
    <mergeCell ref="C10:D10"/>
    <mergeCell ref="C11:D11"/>
    <mergeCell ref="C12:D12"/>
    <mergeCell ref="E6:F10"/>
    <mergeCell ref="A1:B1"/>
    <mergeCell ref="A2:B2"/>
    <mergeCell ref="A4:F4"/>
    <mergeCell ref="C6:D6"/>
    <mergeCell ref="C13:D13"/>
  </mergeCells>
  <pageMargins left="0.17" right="0.18" top="0.73" bottom="0.79" header="0.37" footer="0.5"/>
  <pageSetup paperSize="5" scale="65" orientation="landscape" r:id="rId1"/>
  <headerFooter alignWithMargins="0">
    <oddHeader xml:space="preserve">&amp;L&amp;"Arial,Bold" </oddHeader>
    <oddFooter>&amp;L&amp;F&amp;C&amp;D&amp;RPage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23658-973D-4EF7-91CA-EC212DFBDE83}">
  <dimension ref="A1:F129"/>
  <sheetViews>
    <sheetView showGridLines="0" topLeftCell="A89" workbookViewId="0">
      <selection activeCell="F127" sqref="F127"/>
    </sheetView>
  </sheetViews>
  <sheetFormatPr defaultRowHeight="12.75" x14ac:dyDescent="0.35"/>
  <cols>
    <col min="1" max="1" width="27.265625" customWidth="1"/>
    <col min="2" max="2" width="15.59765625" style="118" bestFit="1" customWidth="1"/>
    <col min="3" max="3" width="76.73046875" customWidth="1"/>
    <col min="4" max="4" width="12.3984375" bestFit="1" customWidth="1"/>
    <col min="5" max="5" width="9.86328125" bestFit="1" customWidth="1"/>
    <col min="6" max="6" width="10" bestFit="1" customWidth="1"/>
  </cols>
  <sheetData>
    <row r="1" spans="1:6" ht="13.5" x14ac:dyDescent="0.35">
      <c r="A1" s="113" t="s">
        <v>0</v>
      </c>
      <c r="B1" s="119"/>
      <c r="C1" s="113"/>
      <c r="D1" s="114"/>
      <c r="E1" s="114"/>
      <c r="F1" s="114"/>
    </row>
    <row r="2" spans="1:6" ht="13.5" x14ac:dyDescent="0.35">
      <c r="A2" s="113" t="s">
        <v>247</v>
      </c>
      <c r="B2" s="119"/>
      <c r="C2" s="113"/>
      <c r="D2" s="114"/>
      <c r="E2" s="114"/>
      <c r="F2" s="114"/>
    </row>
    <row r="3" spans="1:6" ht="13.5" x14ac:dyDescent="0.35">
      <c r="A3" s="113" t="s">
        <v>2</v>
      </c>
      <c r="B3" s="119"/>
      <c r="C3" s="115"/>
      <c r="D3" s="114"/>
      <c r="E3" s="114"/>
      <c r="F3" s="114"/>
    </row>
    <row r="4" spans="1:6" ht="13.5" x14ac:dyDescent="0.35">
      <c r="A4" s="113" t="s">
        <v>248</v>
      </c>
      <c r="B4" s="119"/>
      <c r="C4" s="41"/>
      <c r="D4" s="114"/>
      <c r="E4" s="114"/>
      <c r="F4" s="114"/>
    </row>
    <row r="5" spans="1:6" ht="13.5" x14ac:dyDescent="0.35">
      <c r="C5" s="117"/>
      <c r="D5" s="114"/>
      <c r="E5" s="114"/>
      <c r="F5" s="114"/>
    </row>
    <row r="6" spans="1:6" ht="24.4" x14ac:dyDescent="0.35">
      <c r="A6" s="270" t="s">
        <v>121</v>
      </c>
      <c r="B6" s="271"/>
      <c r="C6" s="271"/>
      <c r="D6" s="271"/>
      <c r="E6" s="271"/>
      <c r="F6" s="272"/>
    </row>
    <row r="7" spans="1:6" ht="13.5" x14ac:dyDescent="0.35">
      <c r="A7" s="273" t="s">
        <v>122</v>
      </c>
      <c r="B7" s="274"/>
      <c r="C7" s="274"/>
      <c r="D7" s="274"/>
      <c r="E7" s="274"/>
      <c r="F7" s="275"/>
    </row>
    <row r="8" spans="1:6" x14ac:dyDescent="0.35">
      <c r="A8" s="276" t="s">
        <v>249</v>
      </c>
      <c r="B8" s="277"/>
      <c r="C8" s="277"/>
      <c r="D8" s="277"/>
      <c r="E8" s="277"/>
      <c r="F8" s="278"/>
    </row>
    <row r="9" spans="1:6" x14ac:dyDescent="0.35">
      <c r="A9" s="279" t="s">
        <v>250</v>
      </c>
      <c r="B9" s="280"/>
      <c r="C9" s="280"/>
      <c r="D9" s="280"/>
      <c r="E9" s="280"/>
      <c r="F9" s="281"/>
    </row>
    <row r="10" spans="1:6" ht="13.5" x14ac:dyDescent="0.35">
      <c r="A10" s="282"/>
      <c r="B10" s="283"/>
      <c r="C10" s="283"/>
      <c r="D10" s="283"/>
      <c r="E10" s="283"/>
      <c r="F10" s="284"/>
    </row>
    <row r="11" spans="1:6" ht="42.6" customHeight="1" x14ac:dyDescent="0.35">
      <c r="A11" s="267" t="s">
        <v>251</v>
      </c>
      <c r="B11" s="268"/>
      <c r="C11" s="268"/>
      <c r="D11" s="268"/>
      <c r="E11" s="268"/>
      <c r="F11" s="269"/>
    </row>
    <row r="12" spans="1:6" ht="15" x14ac:dyDescent="0.4">
      <c r="A12" s="116" t="s">
        <v>124</v>
      </c>
      <c r="B12" s="120" t="s">
        <v>191</v>
      </c>
      <c r="C12" s="116" t="s">
        <v>8</v>
      </c>
      <c r="D12" s="116" t="s">
        <v>125</v>
      </c>
      <c r="E12" s="116" t="s">
        <v>126</v>
      </c>
      <c r="F12" s="116" t="s">
        <v>127</v>
      </c>
    </row>
    <row r="13" spans="1:6" x14ac:dyDescent="0.35">
      <c r="A13" s="121">
        <v>1</v>
      </c>
      <c r="B13" s="122">
        <v>1</v>
      </c>
      <c r="C13" s="121" t="e">
        <f>'3. Total Price Summary'!#REF!</f>
        <v>#REF!</v>
      </c>
      <c r="D13" s="122" t="e">
        <f>'3. Total Price Summary'!#REF!</f>
        <v>#REF!</v>
      </c>
      <c r="E13" s="121" t="s">
        <v>191</v>
      </c>
      <c r="F13" s="121" t="e">
        <f>'3. Total Price Summary'!#REF!</f>
        <v>#REF!</v>
      </c>
    </row>
    <row r="14" spans="1:6" x14ac:dyDescent="0.35">
      <c r="A14" s="121">
        <v>2</v>
      </c>
      <c r="B14" s="122">
        <v>1</v>
      </c>
      <c r="C14" s="121" t="e">
        <f>'3. Total Price Summary'!#REF!</f>
        <v>#REF!</v>
      </c>
      <c r="D14" s="122" t="e">
        <f>'3. Total Price Summary'!#REF!</f>
        <v>#REF!</v>
      </c>
      <c r="E14" s="121" t="s">
        <v>191</v>
      </c>
      <c r="F14" s="121" t="e">
        <f>'3. Total Price Summary'!#REF!</f>
        <v>#REF!</v>
      </c>
    </row>
    <row r="15" spans="1:6" x14ac:dyDescent="0.35">
      <c r="A15" s="121">
        <v>3</v>
      </c>
      <c r="B15" s="122">
        <v>1</v>
      </c>
      <c r="C15" s="121" t="e">
        <f>'3. Total Price Summary'!#REF!</f>
        <v>#REF!</v>
      </c>
      <c r="D15" s="122" t="e">
        <f>'3. Total Price Summary'!#REF!</f>
        <v>#REF!</v>
      </c>
      <c r="E15" s="121" t="s">
        <v>191</v>
      </c>
      <c r="F15" s="121" t="e">
        <f>'3. Total Price Summary'!#REF!</f>
        <v>#REF!</v>
      </c>
    </row>
    <row r="16" spans="1:6" x14ac:dyDescent="0.35">
      <c r="A16" s="121">
        <v>4</v>
      </c>
      <c r="B16" s="122">
        <v>1</v>
      </c>
      <c r="C16" s="121" t="e">
        <f>'3. Total Price Summary'!#REF!</f>
        <v>#REF!</v>
      </c>
      <c r="D16" s="122" t="e">
        <f>'3. Total Price Summary'!#REF!</f>
        <v>#REF!</v>
      </c>
      <c r="E16" s="121" t="s">
        <v>191</v>
      </c>
      <c r="F16" s="121" t="e">
        <f>'3. Total Price Summary'!#REF!</f>
        <v>#REF!</v>
      </c>
    </row>
    <row r="17" spans="1:6" x14ac:dyDescent="0.35">
      <c r="A17" s="121">
        <v>5</v>
      </c>
      <c r="B17" s="122">
        <v>1</v>
      </c>
      <c r="C17" s="121" t="e">
        <f>'3. Total Price Summary'!#REF!</f>
        <v>#REF!</v>
      </c>
      <c r="D17" s="122" t="e">
        <f>'3. Total Price Summary'!#REF!</f>
        <v>#REF!</v>
      </c>
      <c r="E17" s="121" t="s">
        <v>191</v>
      </c>
      <c r="F17" s="121" t="e">
        <f>'3. Total Price Summary'!#REF!</f>
        <v>#REF!</v>
      </c>
    </row>
    <row r="18" spans="1:6" x14ac:dyDescent="0.35">
      <c r="A18" s="121">
        <v>6</v>
      </c>
      <c r="B18" s="122">
        <v>1</v>
      </c>
      <c r="C18" s="121" t="e">
        <f>'3. Total Price Summary'!#REF!</f>
        <v>#REF!</v>
      </c>
      <c r="D18" s="122" t="e">
        <f>'3. Total Price Summary'!#REF!</f>
        <v>#REF!</v>
      </c>
      <c r="E18" s="121" t="s">
        <v>191</v>
      </c>
      <c r="F18" s="121" t="e">
        <f>'3. Total Price Summary'!#REF!</f>
        <v>#REF!</v>
      </c>
    </row>
    <row r="19" spans="1:6" x14ac:dyDescent="0.35">
      <c r="A19" s="121">
        <v>7</v>
      </c>
      <c r="B19" s="122">
        <v>2</v>
      </c>
      <c r="C19" s="121" t="e">
        <f>'3. Total Price Summary'!#REF!</f>
        <v>#REF!</v>
      </c>
      <c r="D19" s="122" t="e">
        <f>'3. Total Price Summary'!#REF!</f>
        <v>#REF!</v>
      </c>
      <c r="E19" s="121" t="s">
        <v>191</v>
      </c>
      <c r="F19" s="121" t="e">
        <f>'3. Total Price Summary'!#REF!</f>
        <v>#REF!</v>
      </c>
    </row>
    <row r="20" spans="1:6" x14ac:dyDescent="0.35">
      <c r="A20" s="121">
        <v>8</v>
      </c>
      <c r="B20" s="122">
        <v>2</v>
      </c>
      <c r="C20" s="121" t="e">
        <f>'3. Total Price Summary'!#REF!</f>
        <v>#REF!</v>
      </c>
      <c r="D20" s="122" t="e">
        <f>'3. Total Price Summary'!#REF!</f>
        <v>#REF!</v>
      </c>
      <c r="E20" s="121" t="s">
        <v>191</v>
      </c>
      <c r="F20" s="121" t="e">
        <f>'3. Total Price Summary'!#REF!</f>
        <v>#REF!</v>
      </c>
    </row>
    <row r="21" spans="1:6" x14ac:dyDescent="0.35">
      <c r="A21" s="121">
        <v>9</v>
      </c>
      <c r="B21" s="122">
        <v>2</v>
      </c>
      <c r="C21" s="121" t="e">
        <f>'3. Total Price Summary'!#REF!</f>
        <v>#REF!</v>
      </c>
      <c r="D21" s="122" t="e">
        <f>'3. Total Price Summary'!#REF!</f>
        <v>#REF!</v>
      </c>
      <c r="E21" s="121" t="s">
        <v>191</v>
      </c>
      <c r="F21" s="121" t="e">
        <f>'3. Total Price Summary'!#REF!</f>
        <v>#REF!</v>
      </c>
    </row>
    <row r="22" spans="1:6" x14ac:dyDescent="0.35">
      <c r="A22" s="121">
        <v>10</v>
      </c>
      <c r="B22" s="122">
        <v>2</v>
      </c>
      <c r="C22" s="121" t="e">
        <f>'3. Total Price Summary'!#REF!</f>
        <v>#REF!</v>
      </c>
      <c r="D22" s="122" t="e">
        <f>'3. Total Price Summary'!#REF!</f>
        <v>#REF!</v>
      </c>
      <c r="E22" s="121" t="s">
        <v>191</v>
      </c>
      <c r="F22" s="121" t="e">
        <f>'3. Total Price Summary'!#REF!</f>
        <v>#REF!</v>
      </c>
    </row>
    <row r="23" spans="1:6" x14ac:dyDescent="0.35">
      <c r="A23" s="121">
        <v>11</v>
      </c>
      <c r="B23" s="122">
        <v>2</v>
      </c>
      <c r="C23" s="121" t="e">
        <f>'3. Total Price Summary'!#REF!</f>
        <v>#REF!</v>
      </c>
      <c r="D23" s="122" t="e">
        <f>'3. Total Price Summary'!#REF!</f>
        <v>#REF!</v>
      </c>
      <c r="E23" s="121" t="s">
        <v>191</v>
      </c>
      <c r="F23" s="121" t="e">
        <f>'3. Total Price Summary'!#REF!</f>
        <v>#REF!</v>
      </c>
    </row>
    <row r="24" spans="1:6" x14ac:dyDescent="0.35">
      <c r="A24" s="121">
        <v>12</v>
      </c>
      <c r="B24" s="122">
        <v>2</v>
      </c>
      <c r="C24" s="121" t="e">
        <f>'3. Total Price Summary'!#REF!</f>
        <v>#REF!</v>
      </c>
      <c r="D24" s="122" t="e">
        <f>'3. Total Price Summary'!#REF!</f>
        <v>#REF!</v>
      </c>
      <c r="E24" s="121" t="s">
        <v>191</v>
      </c>
      <c r="F24" s="121" t="e">
        <f>'3. Total Price Summary'!#REF!</f>
        <v>#REF!</v>
      </c>
    </row>
    <row r="25" spans="1:6" x14ac:dyDescent="0.35">
      <c r="A25" s="121">
        <v>13</v>
      </c>
      <c r="B25" s="122">
        <v>3</v>
      </c>
      <c r="C25" s="121" t="e">
        <f>'3. Total Price Summary'!#REF!</f>
        <v>#REF!</v>
      </c>
      <c r="D25" s="122" t="e">
        <f>'3. Total Price Summary'!#REF!</f>
        <v>#REF!</v>
      </c>
      <c r="E25" s="121" t="s">
        <v>191</v>
      </c>
      <c r="F25" s="121" t="e">
        <f>'3. Total Price Summary'!#REF!</f>
        <v>#REF!</v>
      </c>
    </row>
    <row r="26" spans="1:6" x14ac:dyDescent="0.35">
      <c r="A26" s="121">
        <v>14</v>
      </c>
      <c r="B26" s="122">
        <v>3</v>
      </c>
      <c r="C26" s="121" t="e">
        <f>'3. Total Price Summary'!#REF!</f>
        <v>#REF!</v>
      </c>
      <c r="D26" s="122" t="e">
        <f>'3. Total Price Summary'!#REF!</f>
        <v>#REF!</v>
      </c>
      <c r="E26" s="121" t="s">
        <v>191</v>
      </c>
      <c r="F26" s="121" t="e">
        <f>'3. Total Price Summary'!#REF!</f>
        <v>#REF!</v>
      </c>
    </row>
    <row r="27" spans="1:6" x14ac:dyDescent="0.35">
      <c r="A27" s="121">
        <v>15</v>
      </c>
      <c r="B27" s="122">
        <v>3</v>
      </c>
      <c r="C27" s="121" t="e">
        <f>'3. Total Price Summary'!#REF!</f>
        <v>#REF!</v>
      </c>
      <c r="D27" s="122" t="e">
        <f>'3. Total Price Summary'!#REF!</f>
        <v>#REF!</v>
      </c>
      <c r="E27" s="121" t="s">
        <v>191</v>
      </c>
      <c r="F27" s="121" t="e">
        <f>'3. Total Price Summary'!#REF!</f>
        <v>#REF!</v>
      </c>
    </row>
    <row r="28" spans="1:6" x14ac:dyDescent="0.35">
      <c r="A28" s="121">
        <v>16</v>
      </c>
      <c r="B28" s="122">
        <v>3</v>
      </c>
      <c r="C28" s="121" t="e">
        <f>'3. Total Price Summary'!#REF!</f>
        <v>#REF!</v>
      </c>
      <c r="D28" s="122" t="e">
        <f>'3. Total Price Summary'!#REF!</f>
        <v>#REF!</v>
      </c>
      <c r="E28" s="121" t="s">
        <v>191</v>
      </c>
      <c r="F28" s="121" t="e">
        <f>'3. Total Price Summary'!#REF!</f>
        <v>#REF!</v>
      </c>
    </row>
    <row r="29" spans="1:6" x14ac:dyDescent="0.35">
      <c r="A29" s="121">
        <v>17</v>
      </c>
      <c r="B29" s="122">
        <v>3</v>
      </c>
      <c r="C29" s="121" t="e">
        <f>'3. Total Price Summary'!#REF!</f>
        <v>#REF!</v>
      </c>
      <c r="D29" s="122" t="e">
        <f>'3. Total Price Summary'!#REF!</f>
        <v>#REF!</v>
      </c>
      <c r="E29" s="121" t="s">
        <v>191</v>
      </c>
      <c r="F29" s="121" t="e">
        <f>'3. Total Price Summary'!#REF!</f>
        <v>#REF!</v>
      </c>
    </row>
    <row r="30" spans="1:6" x14ac:dyDescent="0.35">
      <c r="A30" s="121">
        <v>18</v>
      </c>
      <c r="B30" s="122">
        <v>3</v>
      </c>
      <c r="C30" s="121" t="e">
        <f>'3. Total Price Summary'!#REF!</f>
        <v>#REF!</v>
      </c>
      <c r="D30" s="122" t="e">
        <f>'3. Total Price Summary'!#REF!</f>
        <v>#REF!</v>
      </c>
      <c r="E30" s="121" t="s">
        <v>191</v>
      </c>
      <c r="F30" s="121" t="e">
        <f>'3. Total Price Summary'!#REF!</f>
        <v>#REF!</v>
      </c>
    </row>
    <row r="31" spans="1:6" x14ac:dyDescent="0.35">
      <c r="A31" s="121">
        <v>19</v>
      </c>
      <c r="B31" s="122">
        <v>4</v>
      </c>
      <c r="C31" s="121" t="e">
        <f>'3. Total Price Summary'!#REF!</f>
        <v>#REF!</v>
      </c>
      <c r="D31" s="122" t="e">
        <f>'3. Total Price Summary'!#REF!</f>
        <v>#REF!</v>
      </c>
      <c r="E31" s="121" t="s">
        <v>191</v>
      </c>
      <c r="F31" s="121" t="e">
        <f>'3. Total Price Summary'!#REF!</f>
        <v>#REF!</v>
      </c>
    </row>
    <row r="32" spans="1:6" x14ac:dyDescent="0.35">
      <c r="A32" s="121">
        <v>20</v>
      </c>
      <c r="B32" s="122">
        <v>4</v>
      </c>
      <c r="C32" s="121" t="e">
        <f>'3. Total Price Summary'!#REF!</f>
        <v>#REF!</v>
      </c>
      <c r="D32" s="122" t="e">
        <f>'3. Total Price Summary'!#REF!</f>
        <v>#REF!</v>
      </c>
      <c r="E32" s="121" t="s">
        <v>191</v>
      </c>
      <c r="F32" s="121" t="e">
        <f>'3. Total Price Summary'!#REF!</f>
        <v>#REF!</v>
      </c>
    </row>
    <row r="33" spans="1:6" x14ac:dyDescent="0.35">
      <c r="A33" s="121">
        <v>21</v>
      </c>
      <c r="B33" s="122">
        <v>4</v>
      </c>
      <c r="C33" s="121" t="e">
        <f>'3. Total Price Summary'!#REF!</f>
        <v>#REF!</v>
      </c>
      <c r="D33" s="122" t="e">
        <f>'3. Total Price Summary'!#REF!</f>
        <v>#REF!</v>
      </c>
      <c r="E33" s="121" t="s">
        <v>191</v>
      </c>
      <c r="F33" s="121" t="e">
        <f>'3. Total Price Summary'!#REF!</f>
        <v>#REF!</v>
      </c>
    </row>
    <row r="34" spans="1:6" x14ac:dyDescent="0.35">
      <c r="A34" s="121">
        <v>22</v>
      </c>
      <c r="B34" s="122">
        <v>4</v>
      </c>
      <c r="C34" s="121" t="e">
        <f>'3. Total Price Summary'!#REF!</f>
        <v>#REF!</v>
      </c>
      <c r="D34" s="122" t="e">
        <f>'3. Total Price Summary'!#REF!</f>
        <v>#REF!</v>
      </c>
      <c r="E34" s="121" t="s">
        <v>191</v>
      </c>
      <c r="F34" s="121" t="e">
        <f>'3. Total Price Summary'!#REF!</f>
        <v>#REF!</v>
      </c>
    </row>
    <row r="35" spans="1:6" x14ac:dyDescent="0.35">
      <c r="A35" s="121">
        <v>23</v>
      </c>
      <c r="B35" s="122">
        <v>4</v>
      </c>
      <c r="C35" s="121" t="e">
        <f>'3. Total Price Summary'!#REF!</f>
        <v>#REF!</v>
      </c>
      <c r="D35" s="122" t="e">
        <f>'3. Total Price Summary'!#REF!</f>
        <v>#REF!</v>
      </c>
      <c r="E35" s="121" t="s">
        <v>191</v>
      </c>
      <c r="F35" s="121" t="e">
        <f>'3. Total Price Summary'!#REF!</f>
        <v>#REF!</v>
      </c>
    </row>
    <row r="36" spans="1:6" x14ac:dyDescent="0.35">
      <c r="A36" s="121">
        <v>24</v>
      </c>
      <c r="B36" s="122">
        <v>4</v>
      </c>
      <c r="C36" s="121" t="e">
        <f>'3. Total Price Summary'!#REF!</f>
        <v>#REF!</v>
      </c>
      <c r="D36" s="122" t="e">
        <f>'3. Total Price Summary'!#REF!</f>
        <v>#REF!</v>
      </c>
      <c r="E36" s="121" t="s">
        <v>191</v>
      </c>
      <c r="F36" s="121" t="e">
        <f>'3. Total Price Summary'!#REF!</f>
        <v>#REF!</v>
      </c>
    </row>
    <row r="37" spans="1:6" x14ac:dyDescent="0.35">
      <c r="A37" s="121">
        <v>25</v>
      </c>
      <c r="B37" s="122">
        <v>5.2391304347826102</v>
      </c>
      <c r="C37" s="121" t="e">
        <f>'3. Total Price Summary'!#REF!</f>
        <v>#REF!</v>
      </c>
      <c r="D37" s="122" t="e">
        <f>'3. Total Price Summary'!#REF!</f>
        <v>#REF!</v>
      </c>
      <c r="E37" s="121" t="s">
        <v>191</v>
      </c>
      <c r="F37" s="121" t="e">
        <f>'3. Total Price Summary'!#REF!</f>
        <v>#REF!</v>
      </c>
    </row>
    <row r="38" spans="1:6" x14ac:dyDescent="0.35">
      <c r="A38" s="121">
        <v>26</v>
      </c>
      <c r="B38" s="122">
        <v>5.2391304347826102</v>
      </c>
      <c r="C38" s="121" t="e">
        <f>'3. Total Price Summary'!#REF!</f>
        <v>#REF!</v>
      </c>
      <c r="D38" s="122" t="e">
        <f>'3. Total Price Summary'!#REF!</f>
        <v>#REF!</v>
      </c>
      <c r="E38" s="121" t="s">
        <v>191</v>
      </c>
      <c r="F38" s="121" t="e">
        <f>'3. Total Price Summary'!#REF!</f>
        <v>#REF!</v>
      </c>
    </row>
    <row r="39" spans="1:6" x14ac:dyDescent="0.35">
      <c r="A39" s="121">
        <v>27</v>
      </c>
      <c r="B39" s="122">
        <v>5.2391304347826102</v>
      </c>
      <c r="C39" s="121" t="e">
        <f>'3. Total Price Summary'!#REF!</f>
        <v>#REF!</v>
      </c>
      <c r="D39" s="122" t="e">
        <f>'3. Total Price Summary'!#REF!</f>
        <v>#REF!</v>
      </c>
      <c r="E39" s="121" t="s">
        <v>191</v>
      </c>
      <c r="F39" s="121" t="e">
        <f>'3. Total Price Summary'!#REF!</f>
        <v>#REF!</v>
      </c>
    </row>
    <row r="40" spans="1:6" x14ac:dyDescent="0.35">
      <c r="A40" s="121">
        <v>28</v>
      </c>
      <c r="B40" s="122">
        <v>5.2391304347826102</v>
      </c>
      <c r="C40" s="121" t="e">
        <f>'3. Total Price Summary'!#REF!</f>
        <v>#REF!</v>
      </c>
      <c r="D40" s="122" t="e">
        <f>'3. Total Price Summary'!#REF!</f>
        <v>#REF!</v>
      </c>
      <c r="E40" s="121" t="s">
        <v>191</v>
      </c>
      <c r="F40" s="121" t="e">
        <f>'3. Total Price Summary'!#REF!</f>
        <v>#REF!</v>
      </c>
    </row>
    <row r="41" spans="1:6" x14ac:dyDescent="0.35">
      <c r="A41" s="121">
        <v>29</v>
      </c>
      <c r="B41" s="122">
        <v>5.2391304347826102</v>
      </c>
      <c r="C41" s="121" t="e">
        <f>'3. Total Price Summary'!#REF!</f>
        <v>#REF!</v>
      </c>
      <c r="D41" s="122" t="e">
        <f>'3. Total Price Summary'!#REF!</f>
        <v>#REF!</v>
      </c>
      <c r="E41" s="121" t="s">
        <v>191</v>
      </c>
      <c r="F41" s="121" t="e">
        <f>'3. Total Price Summary'!#REF!</f>
        <v>#REF!</v>
      </c>
    </row>
    <row r="42" spans="1:6" x14ac:dyDescent="0.35">
      <c r="A42" s="121">
        <v>30</v>
      </c>
      <c r="B42" s="122">
        <v>5.2391304347826102</v>
      </c>
      <c r="C42" s="121" t="e">
        <f>'3. Total Price Summary'!#REF!</f>
        <v>#REF!</v>
      </c>
      <c r="D42" s="122" t="e">
        <f>'3. Total Price Summary'!#REF!</f>
        <v>#REF!</v>
      </c>
      <c r="E42" s="121" t="s">
        <v>191</v>
      </c>
      <c r="F42" s="121" t="e">
        <f>'3. Total Price Summary'!#REF!</f>
        <v>#REF!</v>
      </c>
    </row>
    <row r="43" spans="1:6" x14ac:dyDescent="0.35">
      <c r="A43" s="121">
        <v>31</v>
      </c>
      <c r="B43" s="122">
        <v>6.1782608695652197</v>
      </c>
      <c r="C43" s="121" t="e">
        <f>'3. Total Price Summary'!#REF!</f>
        <v>#REF!</v>
      </c>
      <c r="D43" s="122" t="e">
        <f>'3. Total Price Summary'!#REF!</f>
        <v>#REF!</v>
      </c>
      <c r="E43" s="121" t="s">
        <v>191</v>
      </c>
      <c r="F43" s="121" t="e">
        <f>'3. Total Price Summary'!#REF!</f>
        <v>#REF!</v>
      </c>
    </row>
    <row r="44" spans="1:6" x14ac:dyDescent="0.35">
      <c r="A44" s="121">
        <v>32</v>
      </c>
      <c r="B44" s="122">
        <v>6.1782608695652197</v>
      </c>
      <c r="C44" s="121" t="e">
        <f>'3. Total Price Summary'!#REF!</f>
        <v>#REF!</v>
      </c>
      <c r="D44" s="122" t="e">
        <f>'3. Total Price Summary'!#REF!</f>
        <v>#REF!</v>
      </c>
      <c r="E44" s="121" t="s">
        <v>191</v>
      </c>
      <c r="F44" s="121" t="e">
        <f>'3. Total Price Summary'!#REF!</f>
        <v>#REF!</v>
      </c>
    </row>
    <row r="45" spans="1:6" x14ac:dyDescent="0.35">
      <c r="A45" s="121">
        <v>33</v>
      </c>
      <c r="B45" s="122">
        <v>6.1782608695652197</v>
      </c>
      <c r="C45" s="121" t="e">
        <f>'3. Total Price Summary'!#REF!</f>
        <v>#REF!</v>
      </c>
      <c r="D45" s="122" t="e">
        <f>'3. Total Price Summary'!#REF!</f>
        <v>#REF!</v>
      </c>
      <c r="E45" s="121" t="s">
        <v>191</v>
      </c>
      <c r="F45" s="121" t="e">
        <f>'3. Total Price Summary'!#REF!</f>
        <v>#REF!</v>
      </c>
    </row>
    <row r="46" spans="1:6" x14ac:dyDescent="0.35">
      <c r="A46" s="121">
        <v>34</v>
      </c>
      <c r="B46" s="122">
        <v>6.1782608695652197</v>
      </c>
      <c r="C46" s="121" t="e">
        <f>'3. Total Price Summary'!#REF!</f>
        <v>#REF!</v>
      </c>
      <c r="D46" s="122" t="e">
        <f>'3. Total Price Summary'!#REF!</f>
        <v>#REF!</v>
      </c>
      <c r="E46" s="121" t="s">
        <v>191</v>
      </c>
      <c r="F46" s="121" t="e">
        <f>'3. Total Price Summary'!#REF!</f>
        <v>#REF!</v>
      </c>
    </row>
    <row r="47" spans="1:6" x14ac:dyDescent="0.35">
      <c r="A47" s="121">
        <v>35</v>
      </c>
      <c r="B47" s="122">
        <v>6.1782608695652197</v>
      </c>
      <c r="C47" s="121" t="e">
        <f>'3. Total Price Summary'!#REF!</f>
        <v>#REF!</v>
      </c>
      <c r="D47" s="122" t="e">
        <f>'3. Total Price Summary'!#REF!</f>
        <v>#REF!</v>
      </c>
      <c r="E47" s="121" t="s">
        <v>191</v>
      </c>
      <c r="F47" s="121" t="e">
        <f>'3. Total Price Summary'!#REF!</f>
        <v>#REF!</v>
      </c>
    </row>
    <row r="48" spans="1:6" x14ac:dyDescent="0.35">
      <c r="A48" s="121">
        <v>36</v>
      </c>
      <c r="B48" s="122">
        <v>6.1782608695652197</v>
      </c>
      <c r="C48" s="121" t="e">
        <f>'3. Total Price Summary'!#REF!</f>
        <v>#REF!</v>
      </c>
      <c r="D48" s="122" t="e">
        <f>'3. Total Price Summary'!#REF!</f>
        <v>#REF!</v>
      </c>
      <c r="E48" s="121" t="s">
        <v>191</v>
      </c>
      <c r="F48" s="121" t="e">
        <f>'3. Total Price Summary'!#REF!</f>
        <v>#REF!</v>
      </c>
    </row>
    <row r="49" spans="1:6" x14ac:dyDescent="0.35">
      <c r="A49" s="121">
        <v>37</v>
      </c>
      <c r="B49" s="122">
        <v>7.1173913043478301</v>
      </c>
      <c r="C49" s="121" t="e">
        <f>'3. Total Price Summary'!#REF!</f>
        <v>#REF!</v>
      </c>
      <c r="D49" s="122" t="e">
        <f>'3. Total Price Summary'!#REF!</f>
        <v>#REF!</v>
      </c>
      <c r="E49" s="121" t="s">
        <v>191</v>
      </c>
      <c r="F49" s="121" t="e">
        <f>'3. Total Price Summary'!#REF!</f>
        <v>#REF!</v>
      </c>
    </row>
    <row r="50" spans="1:6" x14ac:dyDescent="0.35">
      <c r="A50" s="121">
        <v>38</v>
      </c>
      <c r="B50" s="122">
        <v>7.1173913043478301</v>
      </c>
      <c r="C50" s="121" t="e">
        <f>'3. Total Price Summary'!#REF!</f>
        <v>#REF!</v>
      </c>
      <c r="D50" s="122" t="e">
        <f>'3. Total Price Summary'!#REF!</f>
        <v>#REF!</v>
      </c>
      <c r="E50" s="121" t="s">
        <v>191</v>
      </c>
      <c r="F50" s="121" t="e">
        <f>'3. Total Price Summary'!#REF!</f>
        <v>#REF!</v>
      </c>
    </row>
    <row r="51" spans="1:6" x14ac:dyDescent="0.35">
      <c r="A51" s="121">
        <v>39</v>
      </c>
      <c r="B51" s="122">
        <v>7.1173913043478301</v>
      </c>
      <c r="C51" s="121" t="e">
        <f>'3. Total Price Summary'!#REF!</f>
        <v>#REF!</v>
      </c>
      <c r="D51" s="122" t="e">
        <f>'3. Total Price Summary'!#REF!</f>
        <v>#REF!</v>
      </c>
      <c r="E51" s="121" t="s">
        <v>191</v>
      </c>
      <c r="F51" s="121" t="e">
        <f>'3. Total Price Summary'!#REF!</f>
        <v>#REF!</v>
      </c>
    </row>
    <row r="52" spans="1:6" x14ac:dyDescent="0.35">
      <c r="A52" s="121">
        <v>40</v>
      </c>
      <c r="B52" s="122">
        <v>7.1173913043478301</v>
      </c>
      <c r="C52" s="121" t="e">
        <f>'3. Total Price Summary'!#REF!</f>
        <v>#REF!</v>
      </c>
      <c r="D52" s="122" t="e">
        <f>'3. Total Price Summary'!#REF!</f>
        <v>#REF!</v>
      </c>
      <c r="E52" s="121" t="s">
        <v>191</v>
      </c>
      <c r="F52" s="121" t="e">
        <f>'3. Total Price Summary'!#REF!</f>
        <v>#REF!</v>
      </c>
    </row>
    <row r="53" spans="1:6" x14ac:dyDescent="0.35">
      <c r="A53" s="121">
        <v>41</v>
      </c>
      <c r="B53" s="122">
        <v>7.1173913043478301</v>
      </c>
      <c r="C53" s="121" t="e">
        <f>'3. Total Price Summary'!#REF!</f>
        <v>#REF!</v>
      </c>
      <c r="D53" s="122" t="e">
        <f>'3. Total Price Summary'!#REF!</f>
        <v>#REF!</v>
      </c>
      <c r="E53" s="121" t="s">
        <v>191</v>
      </c>
      <c r="F53" s="121" t="e">
        <f>'3. Total Price Summary'!#REF!</f>
        <v>#REF!</v>
      </c>
    </row>
    <row r="54" spans="1:6" x14ac:dyDescent="0.35">
      <c r="A54" s="121">
        <v>42</v>
      </c>
      <c r="B54" s="122">
        <v>7.1173913043478301</v>
      </c>
      <c r="C54" s="121" t="e">
        <f>'3. Total Price Summary'!#REF!</f>
        <v>#REF!</v>
      </c>
      <c r="D54" s="122" t="e">
        <f>'3. Total Price Summary'!#REF!</f>
        <v>#REF!</v>
      </c>
      <c r="E54" s="121" t="s">
        <v>191</v>
      </c>
      <c r="F54" s="121" t="e">
        <f>'3. Total Price Summary'!#REF!</f>
        <v>#REF!</v>
      </c>
    </row>
    <row r="55" spans="1:6" x14ac:dyDescent="0.35">
      <c r="A55" s="121">
        <v>43</v>
      </c>
      <c r="B55" s="122">
        <v>8.0565217391304298</v>
      </c>
      <c r="C55" s="121" t="e">
        <f>'3. Total Price Summary'!#REF!</f>
        <v>#REF!</v>
      </c>
      <c r="D55" s="122" t="e">
        <f>'3. Total Price Summary'!#REF!</f>
        <v>#REF!</v>
      </c>
      <c r="E55" s="121" t="s">
        <v>191</v>
      </c>
      <c r="F55" s="121" t="e">
        <f>'3. Total Price Summary'!#REF!</f>
        <v>#REF!</v>
      </c>
    </row>
    <row r="56" spans="1:6" x14ac:dyDescent="0.35">
      <c r="A56" s="121">
        <v>44</v>
      </c>
      <c r="B56" s="122">
        <v>8.0565217391304298</v>
      </c>
      <c r="C56" s="121" t="e">
        <f>'3. Total Price Summary'!#REF!</f>
        <v>#REF!</v>
      </c>
      <c r="D56" s="122" t="e">
        <f>'3. Total Price Summary'!#REF!</f>
        <v>#REF!</v>
      </c>
      <c r="E56" s="121" t="s">
        <v>191</v>
      </c>
      <c r="F56" s="121" t="e">
        <f>'3. Total Price Summary'!#REF!</f>
        <v>#REF!</v>
      </c>
    </row>
    <row r="57" spans="1:6" x14ac:dyDescent="0.35">
      <c r="A57" s="121">
        <v>45</v>
      </c>
      <c r="B57" s="122">
        <v>8.0565217391304298</v>
      </c>
      <c r="C57" s="121" t="e">
        <f>'3. Total Price Summary'!#REF!</f>
        <v>#REF!</v>
      </c>
      <c r="D57" s="122" t="e">
        <f>'3. Total Price Summary'!#REF!</f>
        <v>#REF!</v>
      </c>
      <c r="E57" s="121" t="s">
        <v>191</v>
      </c>
      <c r="F57" s="121" t="e">
        <f>'3. Total Price Summary'!#REF!</f>
        <v>#REF!</v>
      </c>
    </row>
    <row r="58" spans="1:6" x14ac:dyDescent="0.35">
      <c r="A58" s="121">
        <v>46</v>
      </c>
      <c r="B58" s="122">
        <v>8.0565217391304298</v>
      </c>
      <c r="C58" s="121" t="e">
        <f>'3. Total Price Summary'!#REF!</f>
        <v>#REF!</v>
      </c>
      <c r="D58" s="122" t="e">
        <f>'3. Total Price Summary'!#REF!</f>
        <v>#REF!</v>
      </c>
      <c r="E58" s="121" t="s">
        <v>191</v>
      </c>
      <c r="F58" s="121" t="e">
        <f>'3. Total Price Summary'!#REF!</f>
        <v>#REF!</v>
      </c>
    </row>
    <row r="59" spans="1:6" x14ac:dyDescent="0.35">
      <c r="A59" s="121">
        <v>47</v>
      </c>
      <c r="B59" s="122">
        <v>8.0565217391304298</v>
      </c>
      <c r="C59" s="121" t="e">
        <f>'3. Total Price Summary'!#REF!</f>
        <v>#REF!</v>
      </c>
      <c r="D59" s="122" t="e">
        <f>'3. Total Price Summary'!#REF!</f>
        <v>#REF!</v>
      </c>
      <c r="E59" s="121" t="s">
        <v>191</v>
      </c>
      <c r="F59" s="121" t="e">
        <f>'3. Total Price Summary'!#REF!</f>
        <v>#REF!</v>
      </c>
    </row>
    <row r="60" spans="1:6" x14ac:dyDescent="0.35">
      <c r="A60" s="121">
        <v>48</v>
      </c>
      <c r="B60" s="122">
        <v>8.0565217391304298</v>
      </c>
      <c r="C60" s="121" t="e">
        <f>'3. Total Price Summary'!#REF!</f>
        <v>#REF!</v>
      </c>
      <c r="D60" s="122" t="e">
        <f>'3. Total Price Summary'!#REF!</f>
        <v>#REF!</v>
      </c>
      <c r="E60" s="121" t="s">
        <v>191</v>
      </c>
      <c r="F60" s="121" t="e">
        <f>'3. Total Price Summary'!#REF!</f>
        <v>#REF!</v>
      </c>
    </row>
    <row r="61" spans="1:6" x14ac:dyDescent="0.35">
      <c r="A61" s="121">
        <v>49</v>
      </c>
      <c r="B61" s="122">
        <v>8.9956521739130402</v>
      </c>
      <c r="C61" s="121" t="e">
        <f>'3. Total Price Summary'!#REF!</f>
        <v>#REF!</v>
      </c>
      <c r="D61" s="122" t="e">
        <f>'3. Total Price Summary'!#REF!</f>
        <v>#REF!</v>
      </c>
      <c r="E61" s="121" t="s">
        <v>191</v>
      </c>
      <c r="F61" s="121" t="e">
        <f>'3. Total Price Summary'!#REF!</f>
        <v>#REF!</v>
      </c>
    </row>
    <row r="62" spans="1:6" x14ac:dyDescent="0.35">
      <c r="A62" s="121">
        <v>50</v>
      </c>
      <c r="B62" s="122">
        <v>8.9956521739130402</v>
      </c>
      <c r="C62" s="121" t="e">
        <f>'3. Total Price Summary'!#REF!</f>
        <v>#REF!</v>
      </c>
      <c r="D62" s="122" t="e">
        <f>'3. Total Price Summary'!#REF!</f>
        <v>#REF!</v>
      </c>
      <c r="E62" s="121" t="s">
        <v>191</v>
      </c>
      <c r="F62" s="121" t="e">
        <f>'3. Total Price Summary'!#REF!</f>
        <v>#REF!</v>
      </c>
    </row>
    <row r="63" spans="1:6" x14ac:dyDescent="0.35">
      <c r="A63" s="121">
        <v>51</v>
      </c>
      <c r="B63" s="122">
        <v>8.9956521739130402</v>
      </c>
      <c r="C63" s="121" t="e">
        <f>'3. Total Price Summary'!#REF!</f>
        <v>#REF!</v>
      </c>
      <c r="D63" s="122" t="e">
        <f>'3. Total Price Summary'!#REF!</f>
        <v>#REF!</v>
      </c>
      <c r="E63" s="121" t="s">
        <v>191</v>
      </c>
      <c r="F63" s="121" t="e">
        <f>'3. Total Price Summary'!#REF!</f>
        <v>#REF!</v>
      </c>
    </row>
    <row r="64" spans="1:6" x14ac:dyDescent="0.35">
      <c r="A64" s="121">
        <v>52</v>
      </c>
      <c r="B64" s="122">
        <v>8.9956521739130402</v>
      </c>
      <c r="C64" s="121" t="e">
        <f>'3. Total Price Summary'!#REF!</f>
        <v>#REF!</v>
      </c>
      <c r="D64" s="122" t="e">
        <f>'3. Total Price Summary'!#REF!</f>
        <v>#REF!</v>
      </c>
      <c r="E64" s="121" t="s">
        <v>191</v>
      </c>
      <c r="F64" s="121" t="e">
        <f>'3. Total Price Summary'!#REF!</f>
        <v>#REF!</v>
      </c>
    </row>
    <row r="65" spans="1:6" x14ac:dyDescent="0.35">
      <c r="A65" s="121">
        <v>53</v>
      </c>
      <c r="B65" s="122">
        <v>8.9956521739130402</v>
      </c>
      <c r="C65" s="121" t="e">
        <f>'3. Total Price Summary'!#REF!</f>
        <v>#REF!</v>
      </c>
      <c r="D65" s="122" t="e">
        <f>'3. Total Price Summary'!#REF!</f>
        <v>#REF!</v>
      </c>
      <c r="E65" s="121" t="s">
        <v>191</v>
      </c>
      <c r="F65" s="121" t="e">
        <f>'3. Total Price Summary'!#REF!</f>
        <v>#REF!</v>
      </c>
    </row>
    <row r="66" spans="1:6" x14ac:dyDescent="0.35">
      <c r="A66" s="121">
        <v>54</v>
      </c>
      <c r="B66" s="122">
        <v>8.9956521739130402</v>
      </c>
      <c r="C66" s="121" t="e">
        <f>'3. Total Price Summary'!#REF!</f>
        <v>#REF!</v>
      </c>
      <c r="D66" s="122" t="e">
        <f>'3. Total Price Summary'!#REF!</f>
        <v>#REF!</v>
      </c>
      <c r="E66" s="121" t="s">
        <v>191</v>
      </c>
      <c r="F66" s="121" t="e">
        <f>'3. Total Price Summary'!#REF!</f>
        <v>#REF!</v>
      </c>
    </row>
    <row r="67" spans="1:6" x14ac:dyDescent="0.35">
      <c r="A67" s="121">
        <v>55</v>
      </c>
      <c r="B67" s="122">
        <v>9.9347826086956506</v>
      </c>
      <c r="C67" s="121" t="e">
        <f>'3. Total Price Summary'!#REF!</f>
        <v>#REF!</v>
      </c>
      <c r="D67" s="122" t="e">
        <f>'3. Total Price Summary'!#REF!</f>
        <v>#REF!</v>
      </c>
      <c r="E67" s="121" t="s">
        <v>191</v>
      </c>
      <c r="F67" s="121" t="e">
        <f>'3. Total Price Summary'!#REF!</f>
        <v>#REF!</v>
      </c>
    </row>
    <row r="68" spans="1:6" x14ac:dyDescent="0.35">
      <c r="A68" s="121">
        <v>56</v>
      </c>
      <c r="B68" s="122">
        <v>9.9347826086956506</v>
      </c>
      <c r="C68" s="121" t="e">
        <f>'3. Total Price Summary'!#REF!</f>
        <v>#REF!</v>
      </c>
      <c r="D68" s="122" t="e">
        <f>'3. Total Price Summary'!#REF!</f>
        <v>#REF!</v>
      </c>
      <c r="E68" s="121" t="s">
        <v>191</v>
      </c>
      <c r="F68" s="121" t="e">
        <f>'3. Total Price Summary'!#REF!</f>
        <v>#REF!</v>
      </c>
    </row>
    <row r="69" spans="1:6" x14ac:dyDescent="0.35">
      <c r="A69" s="121">
        <v>57</v>
      </c>
      <c r="B69" s="122">
        <v>9.9347826086956506</v>
      </c>
      <c r="C69" s="121" t="e">
        <f>'3. Total Price Summary'!#REF!</f>
        <v>#REF!</v>
      </c>
      <c r="D69" s="122" t="e">
        <f>'3. Total Price Summary'!#REF!</f>
        <v>#REF!</v>
      </c>
      <c r="E69" s="121" t="s">
        <v>191</v>
      </c>
      <c r="F69" s="121" t="e">
        <f>'3. Total Price Summary'!#REF!</f>
        <v>#REF!</v>
      </c>
    </row>
    <row r="70" spans="1:6" x14ac:dyDescent="0.35">
      <c r="A70" s="121">
        <v>58</v>
      </c>
      <c r="B70" s="122">
        <v>9.9347826086956506</v>
      </c>
      <c r="C70" s="121" t="e">
        <f>'3. Total Price Summary'!#REF!</f>
        <v>#REF!</v>
      </c>
      <c r="D70" s="122" t="e">
        <f>'3. Total Price Summary'!#REF!</f>
        <v>#REF!</v>
      </c>
      <c r="E70" s="121" t="s">
        <v>191</v>
      </c>
      <c r="F70" s="121" t="e">
        <f>'3. Total Price Summary'!#REF!</f>
        <v>#REF!</v>
      </c>
    </row>
    <row r="71" spans="1:6" x14ac:dyDescent="0.35">
      <c r="A71" s="121">
        <v>59</v>
      </c>
      <c r="B71" s="122">
        <v>9.9347826086956506</v>
      </c>
      <c r="C71" s="121" t="e">
        <f>'3. Total Price Summary'!#REF!</f>
        <v>#REF!</v>
      </c>
      <c r="D71" s="122" t="e">
        <f>'3. Total Price Summary'!#REF!</f>
        <v>#REF!</v>
      </c>
      <c r="E71" s="121" t="s">
        <v>191</v>
      </c>
      <c r="F71" s="121" t="e">
        <f>'3. Total Price Summary'!#REF!</f>
        <v>#REF!</v>
      </c>
    </row>
    <row r="72" spans="1:6" x14ac:dyDescent="0.35">
      <c r="A72" s="121">
        <v>60</v>
      </c>
      <c r="B72" s="122">
        <v>9.9347826086956506</v>
      </c>
      <c r="C72" s="121" t="e">
        <f>'3. Total Price Summary'!#REF!</f>
        <v>#REF!</v>
      </c>
      <c r="D72" s="122" t="e">
        <f>'3. Total Price Summary'!#REF!</f>
        <v>#REF!</v>
      </c>
      <c r="E72" s="121" t="s">
        <v>191</v>
      </c>
      <c r="F72" s="121" t="e">
        <f>'3. Total Price Summary'!#REF!</f>
        <v>#REF!</v>
      </c>
    </row>
    <row r="73" spans="1:6" x14ac:dyDescent="0.35">
      <c r="A73" s="121">
        <v>61</v>
      </c>
      <c r="B73" s="123" t="s">
        <v>252</v>
      </c>
      <c r="C73" s="121" t="e">
        <f>_xlfn.CONCAT(#REF!,": ",#REF!)</f>
        <v>#REF!</v>
      </c>
      <c r="D73" s="121">
        <v>1</v>
      </c>
      <c r="E73" s="121" t="s">
        <v>129</v>
      </c>
      <c r="F73" s="121" t="e">
        <f>#REF!</f>
        <v>#REF!</v>
      </c>
    </row>
    <row r="74" spans="1:6" x14ac:dyDescent="0.35">
      <c r="A74" s="121">
        <v>62</v>
      </c>
      <c r="B74" s="123" t="s">
        <v>252</v>
      </c>
      <c r="C74" s="121" t="e">
        <f>_xlfn.CONCAT(#REF!,": ",#REF!)</f>
        <v>#REF!</v>
      </c>
      <c r="D74" s="121">
        <v>1</v>
      </c>
      <c r="E74" s="121" t="s">
        <v>129</v>
      </c>
      <c r="F74" s="121" t="e">
        <f>#REF!</f>
        <v>#REF!</v>
      </c>
    </row>
    <row r="75" spans="1:6" x14ac:dyDescent="0.35">
      <c r="A75" s="121">
        <v>63</v>
      </c>
      <c r="B75" s="123" t="s">
        <v>252</v>
      </c>
      <c r="C75" s="121" t="e">
        <f>_xlfn.CONCAT(#REF!,": ",#REF!)</f>
        <v>#REF!</v>
      </c>
      <c r="D75" s="121">
        <v>1</v>
      </c>
      <c r="E75" s="121" t="s">
        <v>129</v>
      </c>
      <c r="F75" s="121" t="e">
        <f>#REF!</f>
        <v>#REF!</v>
      </c>
    </row>
    <row r="76" spans="1:6" x14ac:dyDescent="0.35">
      <c r="A76" s="121">
        <v>64</v>
      </c>
      <c r="B76" s="123" t="s">
        <v>252</v>
      </c>
      <c r="C76" s="121" t="e">
        <f>_xlfn.CONCAT(#REF!,": ",#REF!)</f>
        <v>#REF!</v>
      </c>
      <c r="D76" s="121">
        <v>1</v>
      </c>
      <c r="E76" s="121" t="s">
        <v>129</v>
      </c>
      <c r="F76" s="121" t="e">
        <f>#REF!</f>
        <v>#REF!</v>
      </c>
    </row>
    <row r="77" spans="1:6" x14ac:dyDescent="0.35">
      <c r="A77" s="121">
        <v>65</v>
      </c>
      <c r="B77" s="123" t="s">
        <v>252</v>
      </c>
      <c r="C77" s="121" t="e">
        <f>_xlfn.CONCAT(#REF!,": ",#REF!)</f>
        <v>#REF!</v>
      </c>
      <c r="D77" s="121">
        <v>1</v>
      </c>
      <c r="E77" s="121" t="s">
        <v>129</v>
      </c>
      <c r="F77" s="121" t="e">
        <f>#REF!</f>
        <v>#REF!</v>
      </c>
    </row>
    <row r="78" spans="1:6" x14ac:dyDescent="0.35">
      <c r="A78" s="121">
        <v>66</v>
      </c>
      <c r="B78" s="123" t="s">
        <v>252</v>
      </c>
      <c r="C78" s="121" t="e">
        <f>_xlfn.CONCAT(#REF!,": ",#REF!)</f>
        <v>#REF!</v>
      </c>
      <c r="D78" s="121">
        <v>1</v>
      </c>
      <c r="E78" s="121" t="s">
        <v>129</v>
      </c>
      <c r="F78" s="121" t="e">
        <f>#REF!</f>
        <v>#REF!</v>
      </c>
    </row>
    <row r="79" spans="1:6" x14ac:dyDescent="0.35">
      <c r="A79" s="121">
        <v>67</v>
      </c>
      <c r="B79" s="123" t="s">
        <v>252</v>
      </c>
      <c r="C79" s="121" t="e">
        <f>_xlfn.CONCAT(#REF!,": ",#REF!)</f>
        <v>#REF!</v>
      </c>
      <c r="D79" s="121">
        <v>1</v>
      </c>
      <c r="E79" s="121" t="s">
        <v>129</v>
      </c>
      <c r="F79" s="121" t="e">
        <f>#REF!</f>
        <v>#REF!</v>
      </c>
    </row>
    <row r="80" spans="1:6" x14ac:dyDescent="0.35">
      <c r="A80" s="121">
        <v>68</v>
      </c>
      <c r="B80" s="123" t="s">
        <v>252</v>
      </c>
      <c r="C80" s="121" t="e">
        <f>_xlfn.CONCAT(#REF!,": ",#REF!)</f>
        <v>#REF!</v>
      </c>
      <c r="D80" s="121">
        <v>1</v>
      </c>
      <c r="E80" s="121" t="s">
        <v>129</v>
      </c>
      <c r="F80" s="121" t="e">
        <f>#REF!</f>
        <v>#REF!</v>
      </c>
    </row>
    <row r="81" spans="1:6" x14ac:dyDescent="0.35">
      <c r="A81" s="121">
        <v>69</v>
      </c>
      <c r="B81" s="123" t="s">
        <v>252</v>
      </c>
      <c r="C81" s="121" t="e">
        <f>_xlfn.CONCAT(#REF!,": ",#REF!)</f>
        <v>#REF!</v>
      </c>
      <c r="D81" s="121">
        <v>1</v>
      </c>
      <c r="E81" s="121" t="s">
        <v>129</v>
      </c>
      <c r="F81" s="121" t="e">
        <f>#REF!</f>
        <v>#REF!</v>
      </c>
    </row>
    <row r="82" spans="1:6" x14ac:dyDescent="0.35">
      <c r="A82" s="121">
        <v>70</v>
      </c>
      <c r="B82" s="123" t="s">
        <v>253</v>
      </c>
      <c r="C82" s="121" t="s">
        <v>254</v>
      </c>
      <c r="D82" s="121">
        <v>1</v>
      </c>
      <c r="E82" s="121" t="s">
        <v>129</v>
      </c>
      <c r="F82" s="121" t="e">
        <f>#REF!</f>
        <v>#REF!</v>
      </c>
    </row>
    <row r="83" spans="1:6" x14ac:dyDescent="0.35">
      <c r="A83" s="121">
        <v>71</v>
      </c>
      <c r="B83" s="123" t="s">
        <v>253</v>
      </c>
      <c r="C83" s="121" t="s">
        <v>255</v>
      </c>
      <c r="D83" s="121">
        <v>1</v>
      </c>
      <c r="E83" s="121" t="s">
        <v>129</v>
      </c>
      <c r="F83" s="121" t="e">
        <f>#REF!</f>
        <v>#REF!</v>
      </c>
    </row>
    <row r="84" spans="1:6" x14ac:dyDescent="0.35">
      <c r="A84" s="121">
        <v>72</v>
      </c>
      <c r="B84" s="123" t="s">
        <v>253</v>
      </c>
      <c r="C84" s="121" t="s">
        <v>256</v>
      </c>
      <c r="D84" s="121">
        <v>1</v>
      </c>
      <c r="E84" s="121" t="s">
        <v>129</v>
      </c>
      <c r="F84" s="121" t="e">
        <f>#REF!</f>
        <v>#REF!</v>
      </c>
    </row>
    <row r="85" spans="1:6" x14ac:dyDescent="0.35">
      <c r="A85" s="121">
        <v>73</v>
      </c>
      <c r="B85" s="123" t="s">
        <v>253</v>
      </c>
      <c r="C85" s="121" t="s">
        <v>257</v>
      </c>
      <c r="D85" s="121">
        <v>1</v>
      </c>
      <c r="E85" s="121" t="s">
        <v>129</v>
      </c>
      <c r="F85" s="121" t="e">
        <f>#REF!</f>
        <v>#REF!</v>
      </c>
    </row>
    <row r="86" spans="1:6" x14ac:dyDescent="0.35">
      <c r="A86" s="121">
        <v>74</v>
      </c>
      <c r="B86" s="123" t="s">
        <v>253</v>
      </c>
      <c r="C86" s="121" t="s">
        <v>258</v>
      </c>
      <c r="D86" s="121">
        <v>1</v>
      </c>
      <c r="E86" s="121" t="s">
        <v>129</v>
      </c>
      <c r="F86" s="121" t="e">
        <f>#REF!</f>
        <v>#REF!</v>
      </c>
    </row>
    <row r="87" spans="1:6" x14ac:dyDescent="0.35">
      <c r="A87" s="121">
        <v>75</v>
      </c>
      <c r="B87" s="123" t="s">
        <v>253</v>
      </c>
      <c r="C87" s="121" t="s">
        <v>259</v>
      </c>
      <c r="D87" s="121">
        <v>1</v>
      </c>
      <c r="E87" s="121" t="s">
        <v>129</v>
      </c>
      <c r="F87" s="121" t="e">
        <f>#REF!</f>
        <v>#REF!</v>
      </c>
    </row>
    <row r="88" spans="1:6" x14ac:dyDescent="0.35">
      <c r="A88" s="121">
        <v>76</v>
      </c>
      <c r="B88" s="123" t="s">
        <v>253</v>
      </c>
      <c r="C88" s="121" t="s">
        <v>260</v>
      </c>
      <c r="D88" s="121">
        <v>1</v>
      </c>
      <c r="E88" s="121" t="s">
        <v>129</v>
      </c>
      <c r="F88" s="121" t="e">
        <f>#REF!</f>
        <v>#REF!</v>
      </c>
    </row>
    <row r="89" spans="1:6" x14ac:dyDescent="0.35">
      <c r="A89" s="121">
        <v>77</v>
      </c>
      <c r="B89" s="123" t="s">
        <v>253</v>
      </c>
      <c r="C89" s="121" t="s">
        <v>261</v>
      </c>
      <c r="D89" s="121">
        <v>1</v>
      </c>
      <c r="E89" s="121" t="s">
        <v>129</v>
      </c>
      <c r="F89" s="121" t="e">
        <f>#REF!</f>
        <v>#REF!</v>
      </c>
    </row>
    <row r="90" spans="1:6" x14ac:dyDescent="0.35">
      <c r="A90" s="121">
        <v>78</v>
      </c>
      <c r="B90" s="123" t="s">
        <v>253</v>
      </c>
      <c r="C90" s="121" t="s">
        <v>262</v>
      </c>
      <c r="D90" s="121">
        <v>1</v>
      </c>
      <c r="E90" s="121" t="s">
        <v>129</v>
      </c>
      <c r="F90" s="121" t="e">
        <f>#REF!</f>
        <v>#REF!</v>
      </c>
    </row>
    <row r="91" spans="1:6" x14ac:dyDescent="0.35">
      <c r="A91" s="121">
        <v>79</v>
      </c>
      <c r="B91" s="123" t="s">
        <v>263</v>
      </c>
      <c r="C91" s="121" t="s">
        <v>254</v>
      </c>
      <c r="D91" s="121">
        <v>1</v>
      </c>
      <c r="E91" s="121" t="s">
        <v>129</v>
      </c>
      <c r="F91" s="121" t="e">
        <f>#REF!</f>
        <v>#REF!</v>
      </c>
    </row>
    <row r="92" spans="1:6" x14ac:dyDescent="0.35">
      <c r="A92" s="121">
        <v>80</v>
      </c>
      <c r="B92" s="123" t="s">
        <v>263</v>
      </c>
      <c r="C92" s="121" t="s">
        <v>255</v>
      </c>
      <c r="D92" s="121">
        <v>1</v>
      </c>
      <c r="E92" s="121" t="s">
        <v>129</v>
      </c>
      <c r="F92" s="121" t="e">
        <f>#REF!</f>
        <v>#REF!</v>
      </c>
    </row>
    <row r="93" spans="1:6" x14ac:dyDescent="0.35">
      <c r="A93" s="121">
        <v>81</v>
      </c>
      <c r="B93" s="123" t="s">
        <v>263</v>
      </c>
      <c r="C93" s="121" t="s">
        <v>256</v>
      </c>
      <c r="D93" s="121">
        <v>1</v>
      </c>
      <c r="E93" s="121" t="s">
        <v>129</v>
      </c>
      <c r="F93" s="121" t="e">
        <f>#REF!</f>
        <v>#REF!</v>
      </c>
    </row>
    <row r="94" spans="1:6" x14ac:dyDescent="0.35">
      <c r="A94" s="121">
        <v>82</v>
      </c>
      <c r="B94" s="123" t="s">
        <v>263</v>
      </c>
      <c r="C94" s="121" t="s">
        <v>257</v>
      </c>
      <c r="D94" s="121">
        <v>1</v>
      </c>
      <c r="E94" s="121" t="s">
        <v>129</v>
      </c>
      <c r="F94" s="121" t="e">
        <f>#REF!</f>
        <v>#REF!</v>
      </c>
    </row>
    <row r="95" spans="1:6" x14ac:dyDescent="0.35">
      <c r="A95" s="121">
        <v>83</v>
      </c>
      <c r="B95" s="123" t="s">
        <v>263</v>
      </c>
      <c r="C95" s="121" t="s">
        <v>258</v>
      </c>
      <c r="D95" s="121">
        <v>1</v>
      </c>
      <c r="E95" s="121" t="s">
        <v>129</v>
      </c>
      <c r="F95" s="121" t="e">
        <f>#REF!</f>
        <v>#REF!</v>
      </c>
    </row>
    <row r="96" spans="1:6" x14ac:dyDescent="0.35">
      <c r="A96" s="121">
        <v>84</v>
      </c>
      <c r="B96" s="123" t="s">
        <v>263</v>
      </c>
      <c r="C96" s="121" t="s">
        <v>259</v>
      </c>
      <c r="D96" s="121">
        <v>1</v>
      </c>
      <c r="E96" s="121" t="s">
        <v>129</v>
      </c>
      <c r="F96" s="121" t="e">
        <f>#REF!</f>
        <v>#REF!</v>
      </c>
    </row>
    <row r="97" spans="1:6" x14ac:dyDescent="0.35">
      <c r="A97" s="121">
        <v>85</v>
      </c>
      <c r="B97" s="123" t="s">
        <v>263</v>
      </c>
      <c r="C97" s="121" t="s">
        <v>260</v>
      </c>
      <c r="D97" s="121">
        <v>1</v>
      </c>
      <c r="E97" s="121" t="s">
        <v>129</v>
      </c>
      <c r="F97" s="121" t="e">
        <f>#REF!</f>
        <v>#REF!</v>
      </c>
    </row>
    <row r="98" spans="1:6" x14ac:dyDescent="0.35">
      <c r="A98" s="121">
        <v>86</v>
      </c>
      <c r="B98" s="123" t="s">
        <v>263</v>
      </c>
      <c r="C98" s="121" t="s">
        <v>261</v>
      </c>
      <c r="D98" s="121">
        <v>1</v>
      </c>
      <c r="E98" s="121" t="s">
        <v>129</v>
      </c>
      <c r="F98" s="121" t="e">
        <f>#REF!</f>
        <v>#REF!</v>
      </c>
    </row>
    <row r="99" spans="1:6" x14ac:dyDescent="0.35">
      <c r="A99" s="121">
        <v>87</v>
      </c>
      <c r="B99" s="123" t="s">
        <v>263</v>
      </c>
      <c r="C99" s="121" t="s">
        <v>262</v>
      </c>
      <c r="D99" s="121">
        <v>1</v>
      </c>
      <c r="E99" s="121" t="s">
        <v>129</v>
      </c>
      <c r="F99" s="121" t="e">
        <f>#REF!</f>
        <v>#REF!</v>
      </c>
    </row>
    <row r="100" spans="1:6" x14ac:dyDescent="0.35">
      <c r="A100" s="121">
        <v>88</v>
      </c>
      <c r="B100" s="123" t="s">
        <v>264</v>
      </c>
      <c r="C100" s="121" t="s">
        <v>254</v>
      </c>
      <c r="D100" s="121">
        <v>1</v>
      </c>
      <c r="E100" s="121" t="s">
        <v>129</v>
      </c>
      <c r="F100" s="121" t="e">
        <f>#REF!</f>
        <v>#REF!</v>
      </c>
    </row>
    <row r="101" spans="1:6" x14ac:dyDescent="0.35">
      <c r="A101" s="121">
        <v>89</v>
      </c>
      <c r="B101" s="123" t="s">
        <v>264</v>
      </c>
      <c r="C101" s="121" t="s">
        <v>255</v>
      </c>
      <c r="D101" s="121">
        <v>1</v>
      </c>
      <c r="E101" s="121" t="s">
        <v>129</v>
      </c>
      <c r="F101" s="121" t="e">
        <f>#REF!</f>
        <v>#REF!</v>
      </c>
    </row>
    <row r="102" spans="1:6" x14ac:dyDescent="0.35">
      <c r="A102" s="121">
        <v>90</v>
      </c>
      <c r="B102" s="123" t="s">
        <v>264</v>
      </c>
      <c r="C102" s="121" t="s">
        <v>256</v>
      </c>
      <c r="D102" s="121">
        <v>1</v>
      </c>
      <c r="E102" s="121" t="s">
        <v>129</v>
      </c>
      <c r="F102" s="121" t="e">
        <f>#REF!</f>
        <v>#REF!</v>
      </c>
    </row>
    <row r="103" spans="1:6" x14ac:dyDescent="0.35">
      <c r="A103" s="121">
        <v>91</v>
      </c>
      <c r="B103" s="123" t="s">
        <v>264</v>
      </c>
      <c r="C103" s="121" t="s">
        <v>257</v>
      </c>
      <c r="D103" s="121">
        <v>1</v>
      </c>
      <c r="E103" s="121" t="s">
        <v>129</v>
      </c>
      <c r="F103" s="121" t="e">
        <f>#REF!</f>
        <v>#REF!</v>
      </c>
    </row>
    <row r="104" spans="1:6" x14ac:dyDescent="0.35">
      <c r="A104" s="121">
        <v>92</v>
      </c>
      <c r="B104" s="123" t="s">
        <v>264</v>
      </c>
      <c r="C104" s="121" t="s">
        <v>258</v>
      </c>
      <c r="D104" s="121">
        <v>1</v>
      </c>
      <c r="E104" s="121" t="s">
        <v>129</v>
      </c>
      <c r="F104" s="121" t="e">
        <f>#REF!</f>
        <v>#REF!</v>
      </c>
    </row>
    <row r="105" spans="1:6" x14ac:dyDescent="0.35">
      <c r="A105" s="121">
        <v>93</v>
      </c>
      <c r="B105" s="123" t="s">
        <v>264</v>
      </c>
      <c r="C105" s="121" t="s">
        <v>259</v>
      </c>
      <c r="D105" s="121">
        <v>1</v>
      </c>
      <c r="E105" s="121" t="s">
        <v>129</v>
      </c>
      <c r="F105" s="121" t="e">
        <f>#REF!</f>
        <v>#REF!</v>
      </c>
    </row>
    <row r="106" spans="1:6" x14ac:dyDescent="0.35">
      <c r="A106" s="121">
        <v>94</v>
      </c>
      <c r="B106" s="123" t="s">
        <v>264</v>
      </c>
      <c r="C106" s="121" t="s">
        <v>260</v>
      </c>
      <c r="D106" s="121">
        <v>1</v>
      </c>
      <c r="E106" s="121" t="s">
        <v>129</v>
      </c>
      <c r="F106" s="121" t="e">
        <f>#REF!</f>
        <v>#REF!</v>
      </c>
    </row>
    <row r="107" spans="1:6" x14ac:dyDescent="0.35">
      <c r="A107" s="121">
        <v>95</v>
      </c>
      <c r="B107" s="123" t="s">
        <v>264</v>
      </c>
      <c r="C107" s="121" t="s">
        <v>261</v>
      </c>
      <c r="D107" s="121">
        <v>1</v>
      </c>
      <c r="E107" s="121" t="s">
        <v>129</v>
      </c>
      <c r="F107" s="121" t="e">
        <f>#REF!</f>
        <v>#REF!</v>
      </c>
    </row>
    <row r="108" spans="1:6" x14ac:dyDescent="0.35">
      <c r="A108" s="121">
        <v>96</v>
      </c>
      <c r="B108" s="123" t="s">
        <v>264</v>
      </c>
      <c r="C108" s="121" t="s">
        <v>262</v>
      </c>
      <c r="D108" s="121">
        <v>1</v>
      </c>
      <c r="E108" s="121" t="s">
        <v>129</v>
      </c>
      <c r="F108" s="121" t="e">
        <f>#REF!</f>
        <v>#REF!</v>
      </c>
    </row>
    <row r="109" spans="1:6" x14ac:dyDescent="0.35">
      <c r="A109" s="121">
        <v>97</v>
      </c>
      <c r="B109" s="122">
        <v>10</v>
      </c>
      <c r="C109" s="121" t="s">
        <v>254</v>
      </c>
      <c r="D109" s="121">
        <v>1</v>
      </c>
      <c r="E109" s="121" t="s">
        <v>129</v>
      </c>
      <c r="F109" s="121" t="e">
        <f>#REF!</f>
        <v>#REF!</v>
      </c>
    </row>
    <row r="110" spans="1:6" x14ac:dyDescent="0.35">
      <c r="A110" s="121">
        <v>98</v>
      </c>
      <c r="B110" s="122">
        <v>10</v>
      </c>
      <c r="C110" s="121" t="s">
        <v>255</v>
      </c>
      <c r="D110" s="121">
        <v>1</v>
      </c>
      <c r="E110" s="121" t="s">
        <v>129</v>
      </c>
      <c r="F110" s="121" t="e">
        <f>#REF!</f>
        <v>#REF!</v>
      </c>
    </row>
    <row r="111" spans="1:6" x14ac:dyDescent="0.35">
      <c r="A111" s="121">
        <v>99</v>
      </c>
      <c r="B111" s="122">
        <v>10</v>
      </c>
      <c r="C111" s="121" t="s">
        <v>256</v>
      </c>
      <c r="D111" s="121">
        <v>1</v>
      </c>
      <c r="E111" s="121" t="s">
        <v>129</v>
      </c>
      <c r="F111" s="121" t="e">
        <f>#REF!</f>
        <v>#REF!</v>
      </c>
    </row>
    <row r="112" spans="1:6" x14ac:dyDescent="0.35">
      <c r="A112" s="121">
        <v>100</v>
      </c>
      <c r="B112" s="122">
        <v>10</v>
      </c>
      <c r="C112" s="121" t="s">
        <v>257</v>
      </c>
      <c r="D112" s="121">
        <v>1</v>
      </c>
      <c r="E112" s="121" t="s">
        <v>129</v>
      </c>
      <c r="F112" s="121" t="e">
        <f>#REF!</f>
        <v>#REF!</v>
      </c>
    </row>
    <row r="113" spans="1:6" x14ac:dyDescent="0.35">
      <c r="A113" s="121">
        <v>101</v>
      </c>
      <c r="B113" s="122">
        <v>10</v>
      </c>
      <c r="C113" s="121" t="s">
        <v>258</v>
      </c>
      <c r="D113" s="121">
        <v>1</v>
      </c>
      <c r="E113" s="121" t="s">
        <v>129</v>
      </c>
      <c r="F113" s="121" t="e">
        <f>#REF!</f>
        <v>#REF!</v>
      </c>
    </row>
    <row r="114" spans="1:6" x14ac:dyDescent="0.35">
      <c r="A114" s="121">
        <v>102</v>
      </c>
      <c r="B114" s="122">
        <v>10</v>
      </c>
      <c r="C114" s="121" t="s">
        <v>259</v>
      </c>
      <c r="D114" s="121">
        <v>1</v>
      </c>
      <c r="E114" s="121" t="s">
        <v>129</v>
      </c>
      <c r="F114" s="121" t="e">
        <f>#REF!</f>
        <v>#REF!</v>
      </c>
    </row>
    <row r="115" spans="1:6" x14ac:dyDescent="0.35">
      <c r="A115" s="121">
        <v>103</v>
      </c>
      <c r="B115" s="122">
        <v>10</v>
      </c>
      <c r="C115" s="121" t="s">
        <v>260</v>
      </c>
      <c r="D115" s="121">
        <v>1</v>
      </c>
      <c r="E115" s="121" t="s">
        <v>129</v>
      </c>
      <c r="F115" s="121" t="e">
        <f>#REF!</f>
        <v>#REF!</v>
      </c>
    </row>
    <row r="116" spans="1:6" x14ac:dyDescent="0.35">
      <c r="A116" s="121">
        <v>104</v>
      </c>
      <c r="B116" s="122">
        <v>10</v>
      </c>
      <c r="C116" s="121" t="s">
        <v>261</v>
      </c>
      <c r="D116" s="121">
        <v>1</v>
      </c>
      <c r="E116" s="121" t="s">
        <v>129</v>
      </c>
      <c r="F116" s="121" t="e">
        <f>#REF!</f>
        <v>#REF!</v>
      </c>
    </row>
    <row r="117" spans="1:6" x14ac:dyDescent="0.35">
      <c r="A117" s="121">
        <v>105</v>
      </c>
      <c r="B117" s="122">
        <v>10</v>
      </c>
      <c r="C117" s="121" t="s">
        <v>262</v>
      </c>
      <c r="D117" s="121">
        <v>1</v>
      </c>
      <c r="E117" s="121" t="s">
        <v>129</v>
      </c>
      <c r="F117" s="121" t="e">
        <f>#REF!</f>
        <v>#REF!</v>
      </c>
    </row>
    <row r="118" spans="1:6" x14ac:dyDescent="0.35">
      <c r="A118" s="121">
        <v>106</v>
      </c>
      <c r="B118" s="122">
        <v>1</v>
      </c>
      <c r="C118" s="121" t="e">
        <f>'3. Total Price Summary'!#REF!</f>
        <v>#REF!</v>
      </c>
      <c r="D118" s="121">
        <v>1</v>
      </c>
      <c r="E118" s="121" t="s">
        <v>265</v>
      </c>
      <c r="F118" s="121" t="e">
        <f>'3. Total Price Summary'!#REF!</f>
        <v>#REF!</v>
      </c>
    </row>
    <row r="119" spans="1:6" x14ac:dyDescent="0.35">
      <c r="A119" s="121">
        <v>107</v>
      </c>
      <c r="B119" s="122">
        <v>1</v>
      </c>
      <c r="C119" s="121" t="e">
        <f>'3. Total Price Summary'!#REF!</f>
        <v>#REF!</v>
      </c>
      <c r="D119" s="121">
        <v>1</v>
      </c>
      <c r="E119" s="121" t="s">
        <v>265</v>
      </c>
      <c r="F119" s="121" t="e">
        <f>'3. Total Price Summary'!#REF!</f>
        <v>#REF!</v>
      </c>
    </row>
    <row r="120" spans="1:6" x14ac:dyDescent="0.35">
      <c r="A120" s="121">
        <v>108</v>
      </c>
      <c r="B120" s="122">
        <v>1</v>
      </c>
      <c r="C120" s="121" t="e">
        <f>'3. Total Price Summary'!#REF!</f>
        <v>#REF!</v>
      </c>
      <c r="D120" s="121">
        <v>1</v>
      </c>
      <c r="E120" s="121" t="s">
        <v>265</v>
      </c>
      <c r="F120" s="121" t="e">
        <f>'3. Total Price Summary'!#REF!</f>
        <v>#REF!</v>
      </c>
    </row>
    <row r="121" spans="1:6" x14ac:dyDescent="0.35">
      <c r="A121" s="121">
        <v>109</v>
      </c>
      <c r="B121" s="123" t="s">
        <v>266</v>
      </c>
      <c r="C121" s="121" t="e">
        <f>'3. Total Price Summary'!#REF!</f>
        <v>#REF!</v>
      </c>
      <c r="D121" s="121">
        <v>1</v>
      </c>
      <c r="E121" s="121" t="s">
        <v>191</v>
      </c>
      <c r="F121" s="121" t="e">
        <f>'3. Total Price Summary'!#REF!</f>
        <v>#REF!</v>
      </c>
    </row>
    <row r="122" spans="1:6" x14ac:dyDescent="0.35">
      <c r="A122" s="121">
        <v>110</v>
      </c>
      <c r="B122" s="123" t="s">
        <v>266</v>
      </c>
      <c r="C122" s="121" t="e">
        <f>'3. Total Price Summary'!#REF!</f>
        <v>#REF!</v>
      </c>
      <c r="D122" s="121">
        <v>1</v>
      </c>
      <c r="E122" s="121" t="s">
        <v>191</v>
      </c>
      <c r="F122" s="121" t="e">
        <f>'3. Total Price Summary'!#REF!</f>
        <v>#REF!</v>
      </c>
    </row>
    <row r="123" spans="1:6" x14ac:dyDescent="0.35">
      <c r="A123" s="121">
        <v>111</v>
      </c>
      <c r="B123" s="122">
        <v>1</v>
      </c>
      <c r="C123" s="121" t="e">
        <f>'3. Total Price Summary'!#REF!</f>
        <v>#REF!</v>
      </c>
      <c r="D123" s="121">
        <v>1</v>
      </c>
      <c r="E123" s="121" t="s">
        <v>265</v>
      </c>
      <c r="F123" s="121" t="e">
        <f>'3. Total Price Summary'!#REF!</f>
        <v>#REF!</v>
      </c>
    </row>
    <row r="124" spans="1:6" x14ac:dyDescent="0.35">
      <c r="A124" s="121">
        <v>112</v>
      </c>
      <c r="B124" s="122" t="s">
        <v>267</v>
      </c>
      <c r="C124" s="121" t="e">
        <f>'3. Total Price Summary'!#REF!</f>
        <v>#REF!</v>
      </c>
      <c r="D124" s="121">
        <v>1</v>
      </c>
      <c r="E124" s="121" t="s">
        <v>265</v>
      </c>
      <c r="F124" s="121" t="e">
        <f>'3. Total Price Summary'!#REF!</f>
        <v>#REF!</v>
      </c>
    </row>
    <row r="125" spans="1:6" x14ac:dyDescent="0.35">
      <c r="A125" s="121">
        <v>113</v>
      </c>
      <c r="B125" s="122" t="s">
        <v>267</v>
      </c>
      <c r="C125" s="121" t="e">
        <f>'3. Total Price Summary'!#REF!</f>
        <v>#REF!</v>
      </c>
      <c r="D125" s="121">
        <v>1</v>
      </c>
      <c r="E125" s="121" t="s">
        <v>265</v>
      </c>
      <c r="F125" s="121" t="e">
        <f>'3. Total Price Summary'!#REF!</f>
        <v>#REF!</v>
      </c>
    </row>
    <row r="126" spans="1:6" x14ac:dyDescent="0.35">
      <c r="A126" s="121">
        <v>114</v>
      </c>
      <c r="B126" s="122" t="s">
        <v>267</v>
      </c>
      <c r="C126" s="121" t="e">
        <f>'3. Total Price Summary'!#REF!</f>
        <v>#REF!</v>
      </c>
      <c r="D126" s="121">
        <v>1</v>
      </c>
      <c r="E126" s="121" t="s">
        <v>265</v>
      </c>
      <c r="F126" s="121" t="e">
        <f>'3. Total Price Summary'!#REF!</f>
        <v>#REF!</v>
      </c>
    </row>
    <row r="127" spans="1:6" x14ac:dyDescent="0.35">
      <c r="A127" s="121">
        <v>115</v>
      </c>
      <c r="B127" s="122" t="s">
        <v>268</v>
      </c>
      <c r="C127" s="121" t="e">
        <f>'3. Total Price Summary'!#REF!</f>
        <v>#REF!</v>
      </c>
      <c r="D127" s="121">
        <v>1</v>
      </c>
      <c r="E127" s="121" t="s">
        <v>265</v>
      </c>
      <c r="F127" s="121" t="e">
        <f>'3. Total Price Summary'!#REF!</f>
        <v>#REF!</v>
      </c>
    </row>
    <row r="128" spans="1:6" x14ac:dyDescent="0.35">
      <c r="A128" s="121">
        <v>116</v>
      </c>
      <c r="B128" s="122" t="s">
        <v>268</v>
      </c>
      <c r="C128" s="121" t="e">
        <f>'3. Total Price Summary'!#REF!</f>
        <v>#REF!</v>
      </c>
      <c r="D128" s="121">
        <v>1</v>
      </c>
      <c r="E128" s="121" t="s">
        <v>265</v>
      </c>
      <c r="F128" s="121" t="e">
        <f>'3. Total Price Summary'!#REF!</f>
        <v>#REF!</v>
      </c>
    </row>
    <row r="129" spans="1:6" x14ac:dyDescent="0.35">
      <c r="A129" s="121">
        <v>117</v>
      </c>
      <c r="B129" s="122" t="s">
        <v>268</v>
      </c>
      <c r="C129" s="121" t="e">
        <f>'3. Total Price Summary'!#REF!</f>
        <v>#REF!</v>
      </c>
      <c r="D129" s="121">
        <v>1</v>
      </c>
      <c r="E129" s="121" t="s">
        <v>265</v>
      </c>
      <c r="F129" s="121" t="e">
        <f>'3. Total Price Summary'!#REF!</f>
        <v>#REF!</v>
      </c>
    </row>
  </sheetData>
  <mergeCells count="6">
    <mergeCell ref="A11:F11"/>
    <mergeCell ref="A6:F6"/>
    <mergeCell ref="A7:F7"/>
    <mergeCell ref="A8:F8"/>
    <mergeCell ref="A9:F9"/>
    <mergeCell ref="A10:F10"/>
  </mergeCells>
  <phoneticPr fontId="40"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BD2541C40D2B24587FB94E96371884C" ma:contentTypeVersion="8" ma:contentTypeDescription="Create a new document." ma:contentTypeScope="" ma:versionID="258d156d440f94b81e2eebab62aa2d17">
  <xsd:schema xmlns:xsd="http://www.w3.org/2001/XMLSchema" xmlns:xs="http://www.w3.org/2001/XMLSchema" xmlns:p="http://schemas.microsoft.com/office/2006/metadata/properties" xmlns:ns2="3b96f3fd-17be-4e94-a18c-9429f69de9cd" targetNamespace="http://schemas.microsoft.com/office/2006/metadata/properties" ma:root="true" ma:fieldsID="d8e4de1de0c47e534a0fb56001a8d66a" ns2:_="">
    <xsd:import namespace="3b96f3fd-17be-4e94-a18c-9429f69de9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96f3fd-17be-4e94-a18c-9429f69de9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6A1F40-855E-4377-8573-B7DF9E3D5C7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10A6B20-A580-468C-996D-86591A0D28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96f3fd-17be-4e94-a18c-9429f69de9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13847-759E-4311-A1AE-A87E936786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1. Title Page</vt:lpstr>
      <vt:lpstr>2. TOC &amp; Instructions</vt:lpstr>
      <vt:lpstr>3. Total Price Summary</vt:lpstr>
      <vt:lpstr>4. App and Payroll M&amp;O Support</vt:lpstr>
      <vt:lpstr>5. App Payroll M&amp;O Hourly Rate</vt:lpstr>
      <vt:lpstr>6. Assumptions</vt:lpstr>
      <vt:lpstr>7. BidBuy Worksheet</vt:lpstr>
      <vt:lpstr>Internal What if Pricing</vt:lpstr>
      <vt:lpstr>7. Offeror BidBuy Response</vt:lpstr>
      <vt:lpstr>Hosting_Options</vt:lpstr>
      <vt:lpstr>'2. TOC &amp; Instructions'!Print_Area</vt:lpstr>
      <vt:lpstr>'3. Total Price Summary'!Print_Area</vt:lpstr>
      <vt:lpstr>'Internal What if Pricing'!Print_Titles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CLIENT - Enclosure C - Infrastructure Services Pricing Response</dc:title>
  <dc:subject/>
  <dc:creator/>
  <cp:keywords>Proprietary</cp:keywords>
  <dc:description/>
  <cp:lastModifiedBy/>
  <cp:revision/>
  <dcterms:created xsi:type="dcterms:W3CDTF">2014-11-24T16:38:41Z</dcterms:created>
  <dcterms:modified xsi:type="dcterms:W3CDTF">2026-04-09T17:37:16Z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0x0101008BD2541C40D2B24587FB94E96371884C</vt:lpwstr>
  </property>
  <property fmtid="{D5CDD505-2E9C-101B-9397-08002B2CF9AE}" pid="3" name="Order">
    <vt:r8>58200</vt:r8>
  </property>
  <property fmtid="{D5CDD505-2E9C-101B-9397-08002B2CF9AE}" pid="4" name="xd_Signature">
    <vt:bool>false</vt:bool>
  </property>
  <property fmtid="{D5CDD505-2E9C-101B-9397-08002B2CF9AE}" pid="5" name="xd_ProgID">
    <vt:lpwstr/>
  </property>
  <property fmtid="{D5CDD505-2E9C-101B-9397-08002B2CF9AE}" pid="6" name="_ColorHex">
    <vt:lpwstr/>
  </property>
  <property fmtid="{D5CDD505-2E9C-101B-9397-08002B2CF9AE}" pid="7" name="_Emoji">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_ColorTag">
    <vt:lpwstr/>
  </property>
  <property fmtid="{D5CDD505-2E9C-101B-9397-08002B2CF9AE}" pid="12" name="TriggerFlowInfo">
    <vt:lpwstr/>
  </property>
  <property fmtid="{D5CDD505-2E9C-101B-9397-08002B2CF9AE}" pid="13" name="MediaServiceImageTags">
    <vt:lpwstr/>
  </property>
  <property fmtid="{D5CDD505-2E9C-101B-9397-08002B2CF9AE}" pid="14" name="Submittedby">
    <vt:lpwstr/>
  </property>
  <property fmtid="{D5CDD505-2E9C-101B-9397-08002B2CF9AE}" pid="15" name="Submissiondate">
    <vt:filetime>2023-06-15T02:53:13Z</vt:filetime>
  </property>
  <property fmtid="{D5CDD505-2E9C-101B-9397-08002B2CF9AE}" pid="16" name="MSIP_Label_a1113265-c559-4850-9a4d-5c092dbd21ac_Enabled">
    <vt:lpwstr>true</vt:lpwstr>
  </property>
  <property fmtid="{D5CDD505-2E9C-101B-9397-08002B2CF9AE}" pid="17" name="MSIP_Label_a1113265-c559-4850-9a4d-5c092dbd21ac_SetDate">
    <vt:lpwstr>2024-03-15T01:42:54Z</vt:lpwstr>
  </property>
  <property fmtid="{D5CDD505-2E9C-101B-9397-08002B2CF9AE}" pid="18" name="MSIP_Label_a1113265-c559-4850-9a4d-5c092dbd21ac_Method">
    <vt:lpwstr>Standard</vt:lpwstr>
  </property>
  <property fmtid="{D5CDD505-2E9C-101B-9397-08002B2CF9AE}" pid="19" name="MSIP_Label_a1113265-c559-4850-9a4d-5c092dbd21ac_Name">
    <vt:lpwstr>Internal Use</vt:lpwstr>
  </property>
  <property fmtid="{D5CDD505-2E9C-101B-9397-08002B2CF9AE}" pid="20" name="MSIP_Label_a1113265-c559-4850-9a4d-5c092dbd21ac_SiteId">
    <vt:lpwstr>a6b169f1-592b-4329-8f33-8db8903003c7</vt:lpwstr>
  </property>
  <property fmtid="{D5CDD505-2E9C-101B-9397-08002B2CF9AE}" pid="21" name="MSIP_Label_a1113265-c559-4850-9a4d-5c092dbd21ac_ActionId">
    <vt:lpwstr>fffb688c-d366-42db-bc65-cffcc31f8d0b</vt:lpwstr>
  </property>
  <property fmtid="{D5CDD505-2E9C-101B-9397-08002B2CF9AE}" pid="22" name="MSIP_Label_a1113265-c559-4850-9a4d-5c092dbd21ac_ContentBits">
    <vt:lpwstr>0</vt:lpwstr>
  </property>
</Properties>
</file>