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N:\ITPO\ITPO LEADS\INF_ERP_IES\R KOBAL\Active Procurements\R-288675 RFP Payroll\Bid Documents\"/>
    </mc:Choice>
  </mc:AlternateContent>
  <xr:revisionPtr revIDLastSave="0" documentId="13_ncr:1_{9DE6F161-0B67-4CA6-B1A4-48D94923302C}" xr6:coauthVersionLast="47" xr6:coauthVersionMax="47" xr10:uidLastSave="{00000000-0000-0000-0000-000000000000}"/>
  <bookViews>
    <workbookView xWindow="27262" yWindow="-98" windowWidth="38596" windowHeight="21075" activeTab="1" xr2:uid="{00000000-000D-0000-FFFF-FFFF00000000}"/>
  </bookViews>
  <sheets>
    <sheet name="Instructions" sheetId="27" r:id="rId1"/>
    <sheet name="Evaluation Team" sheetId="1" r:id="rId2"/>
    <sheet name="Score Roll Up" sheetId="9" r:id="rId3"/>
    <sheet name="Vendor Ranking BAFO" sheetId="10" r:id="rId4"/>
    <sheet name="Evals" sheetId="23" r:id="rId5"/>
    <sheet name="C2D Breakout" sheetId="32" r:id="rId6"/>
    <sheet name="Vendor 1" sheetId="24" r:id="rId7"/>
    <sheet name="Vendor 2" sheetId="25" r:id="rId8"/>
    <sheet name="Vendor 3" sheetId="26" r:id="rId9"/>
    <sheet name="Vendor 4" sheetId="33" r:id="rId10"/>
    <sheet name="Vendor 5" sheetId="34" r:id="rId11"/>
    <sheet name="Vendor 6" sheetId="35" r:id="rId12"/>
    <sheet name="Vendor 7" sheetId="36" r:id="rId13"/>
    <sheet name="Vendor 8" sheetId="37" r:id="rId14"/>
    <sheet name="Vendor 9" sheetId="38" r:id="rId15"/>
    <sheet name="Vendor 10" sheetId="39" r:id="rId16"/>
    <sheet name="Data" sheetId="28" r:id="rId17"/>
    <sheet name="Vendor 1 Outlier" sheetId="29" r:id="rId18"/>
    <sheet name="Vendor 2 Outlier" sheetId="30" r:id="rId19"/>
    <sheet name="Vendor 3 Outlier" sheetId="31" r:id="rId20"/>
    <sheet name="Vendor 4 Outlier" sheetId="40" r:id="rId21"/>
    <sheet name="Vendor 5 Outlier" sheetId="41" r:id="rId22"/>
    <sheet name="Vendor 6 Outlier" sheetId="42" r:id="rId23"/>
    <sheet name="Vendor 7 Outlier" sheetId="43" r:id="rId24"/>
    <sheet name="Vendor 8 Outlier" sheetId="44" r:id="rId25"/>
    <sheet name="Vendor 9 Outlier" sheetId="45" r:id="rId26"/>
    <sheet name="Vendor 10 Outlier" sheetId="46" r:id="rId2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8" i="29" l="1"/>
  <c r="C18" i="29"/>
  <c r="B18" i="29"/>
  <c r="D18" i="39"/>
  <c r="C18" i="39"/>
  <c r="B18" i="39"/>
  <c r="G17" i="39"/>
  <c r="F17" i="39"/>
  <c r="E17" i="39"/>
  <c r="G16" i="39"/>
  <c r="F16" i="39"/>
  <c r="E16" i="39"/>
  <c r="H16" i="39" s="1"/>
  <c r="G15" i="39"/>
  <c r="F15" i="39"/>
  <c r="H15" i="39" s="1"/>
  <c r="E15" i="39"/>
  <c r="I15" i="39" s="1"/>
  <c r="G14" i="39"/>
  <c r="F14" i="39"/>
  <c r="E14" i="39"/>
  <c r="H14" i="39" s="1"/>
  <c r="G13" i="39"/>
  <c r="F13" i="39"/>
  <c r="E13" i="39"/>
  <c r="I12" i="39"/>
  <c r="G12" i="39"/>
  <c r="F12" i="39"/>
  <c r="E12" i="39"/>
  <c r="H12" i="39" s="1"/>
  <c r="G11" i="39"/>
  <c r="F11" i="39"/>
  <c r="E11" i="39"/>
  <c r="I11" i="39" s="1"/>
  <c r="G10" i="39"/>
  <c r="F10" i="39"/>
  <c r="E10" i="39"/>
  <c r="G9" i="39"/>
  <c r="F9" i="39"/>
  <c r="E9" i="39"/>
  <c r="I9" i="39" s="1"/>
  <c r="G8" i="39"/>
  <c r="F8" i="39"/>
  <c r="E8" i="39"/>
  <c r="G7" i="39"/>
  <c r="F7" i="39"/>
  <c r="I7" i="39" s="1"/>
  <c r="E7" i="39"/>
  <c r="G6" i="39"/>
  <c r="F6" i="39"/>
  <c r="E6" i="39"/>
  <c r="G5" i="39"/>
  <c r="F5" i="39"/>
  <c r="E5" i="39"/>
  <c r="I5" i="39" s="1"/>
  <c r="G4" i="39"/>
  <c r="F4" i="39"/>
  <c r="I4" i="39" s="1"/>
  <c r="E4" i="39"/>
  <c r="H4" i="39" s="1"/>
  <c r="G3" i="39"/>
  <c r="F3" i="39"/>
  <c r="E3" i="39"/>
  <c r="I3" i="39" s="1"/>
  <c r="G2" i="39"/>
  <c r="F2" i="39"/>
  <c r="E2" i="39"/>
  <c r="H2" i="39" s="1"/>
  <c r="D18" i="38"/>
  <c r="C18" i="38"/>
  <c r="B18" i="38"/>
  <c r="G17" i="38"/>
  <c r="F17" i="38"/>
  <c r="E17" i="38"/>
  <c r="G16" i="38"/>
  <c r="F16" i="38"/>
  <c r="E16" i="38"/>
  <c r="H16" i="38" s="1"/>
  <c r="G15" i="38"/>
  <c r="F15" i="38"/>
  <c r="E15" i="38"/>
  <c r="I15" i="38" s="1"/>
  <c r="G14" i="38"/>
  <c r="F14" i="38"/>
  <c r="E14" i="38"/>
  <c r="I14" i="38" s="1"/>
  <c r="G13" i="38"/>
  <c r="F13" i="38"/>
  <c r="E13" i="38"/>
  <c r="I13" i="38" s="1"/>
  <c r="G12" i="38"/>
  <c r="F12" i="38"/>
  <c r="E12" i="38"/>
  <c r="H12" i="38" s="1"/>
  <c r="G11" i="38"/>
  <c r="F11" i="38"/>
  <c r="E11" i="38"/>
  <c r="G10" i="38"/>
  <c r="F10" i="38"/>
  <c r="E10" i="38"/>
  <c r="G9" i="38"/>
  <c r="F9" i="38"/>
  <c r="E9" i="38"/>
  <c r="I9" i="38" s="1"/>
  <c r="G8" i="38"/>
  <c r="F8" i="38"/>
  <c r="E8" i="38"/>
  <c r="I8" i="38" s="1"/>
  <c r="G7" i="38"/>
  <c r="F7" i="38"/>
  <c r="E7" i="38"/>
  <c r="H7" i="38" s="1"/>
  <c r="G6" i="38"/>
  <c r="F6" i="38"/>
  <c r="E6" i="38"/>
  <c r="G5" i="38"/>
  <c r="F5" i="38"/>
  <c r="E5" i="38"/>
  <c r="I4" i="38"/>
  <c r="H4" i="38"/>
  <c r="G4" i="38"/>
  <c r="F4" i="38"/>
  <c r="E4" i="38"/>
  <c r="G3" i="38"/>
  <c r="F3" i="38"/>
  <c r="E3" i="38"/>
  <c r="G2" i="38"/>
  <c r="F2" i="38"/>
  <c r="E2" i="38"/>
  <c r="H2" i="38" s="1"/>
  <c r="D18" i="37"/>
  <c r="C18" i="37"/>
  <c r="B18" i="37"/>
  <c r="G17" i="37"/>
  <c r="F17" i="37"/>
  <c r="E17" i="37"/>
  <c r="I17" i="37" s="1"/>
  <c r="G16" i="37"/>
  <c r="F16" i="37"/>
  <c r="E16" i="37"/>
  <c r="I16" i="37" s="1"/>
  <c r="I15" i="37"/>
  <c r="H15" i="37"/>
  <c r="G15" i="37"/>
  <c r="F15" i="37"/>
  <c r="E15" i="37"/>
  <c r="G14" i="37"/>
  <c r="F14" i="37"/>
  <c r="E14" i="37"/>
  <c r="I14" i="37" s="1"/>
  <c r="I13" i="37"/>
  <c r="G13" i="37"/>
  <c r="F13" i="37"/>
  <c r="E13" i="37"/>
  <c r="G12" i="37"/>
  <c r="F12" i="37"/>
  <c r="E12" i="37"/>
  <c r="H12" i="37" s="1"/>
  <c r="G11" i="37"/>
  <c r="F11" i="37"/>
  <c r="E11" i="37"/>
  <c r="I11" i="37" s="1"/>
  <c r="G10" i="37"/>
  <c r="F10" i="37"/>
  <c r="E10" i="37"/>
  <c r="G9" i="37"/>
  <c r="F9" i="37"/>
  <c r="E9" i="37"/>
  <c r="I9" i="37" s="1"/>
  <c r="G8" i="37"/>
  <c r="F8" i="37"/>
  <c r="H8" i="37" s="1"/>
  <c r="E8" i="37"/>
  <c r="G7" i="37"/>
  <c r="F7" i="37"/>
  <c r="I7" i="37" s="1"/>
  <c r="E7" i="37"/>
  <c r="G6" i="37"/>
  <c r="F6" i="37"/>
  <c r="E6" i="37"/>
  <c r="I5" i="37"/>
  <c r="G5" i="37"/>
  <c r="F5" i="37"/>
  <c r="H5" i="37" s="1"/>
  <c r="E5" i="37"/>
  <c r="H4" i="37"/>
  <c r="G4" i="37"/>
  <c r="F4" i="37"/>
  <c r="I4" i="37" s="1"/>
  <c r="E4" i="37"/>
  <c r="G3" i="37"/>
  <c r="F3" i="37"/>
  <c r="E3" i="37"/>
  <c r="H2" i="37"/>
  <c r="G2" i="37"/>
  <c r="F2" i="37"/>
  <c r="I2" i="37" s="1"/>
  <c r="E2" i="37"/>
  <c r="D18" i="36"/>
  <c r="C18" i="36"/>
  <c r="B18" i="36"/>
  <c r="G17" i="36"/>
  <c r="F17" i="36"/>
  <c r="E17" i="36"/>
  <c r="I17" i="36" s="1"/>
  <c r="G16" i="36"/>
  <c r="F16" i="36"/>
  <c r="E16" i="36"/>
  <c r="I16" i="36" s="1"/>
  <c r="H15" i="36"/>
  <c r="G15" i="36"/>
  <c r="F15" i="36"/>
  <c r="E15" i="36"/>
  <c r="I15" i="36" s="1"/>
  <c r="G14" i="36"/>
  <c r="F14" i="36"/>
  <c r="E14" i="36"/>
  <c r="H14" i="36" s="1"/>
  <c r="G13" i="36"/>
  <c r="F13" i="36"/>
  <c r="E13" i="36"/>
  <c r="G12" i="36"/>
  <c r="F12" i="36"/>
  <c r="E12" i="36"/>
  <c r="I12" i="36" s="1"/>
  <c r="G11" i="36"/>
  <c r="F11" i="36"/>
  <c r="I11" i="36" s="1"/>
  <c r="E11" i="36"/>
  <c r="G10" i="36"/>
  <c r="F10" i="36"/>
  <c r="E10" i="36"/>
  <c r="G9" i="36"/>
  <c r="F9" i="36"/>
  <c r="E9" i="36"/>
  <c r="I8" i="36"/>
  <c r="G8" i="36"/>
  <c r="F8" i="36"/>
  <c r="E8" i="36"/>
  <c r="H8" i="36" s="1"/>
  <c r="G7" i="36"/>
  <c r="F7" i="36"/>
  <c r="E7" i="36"/>
  <c r="G6" i="36"/>
  <c r="F6" i="36"/>
  <c r="E6" i="36"/>
  <c r="G5" i="36"/>
  <c r="F5" i="36"/>
  <c r="E5" i="36"/>
  <c r="I5" i="36" s="1"/>
  <c r="I4" i="36"/>
  <c r="G4" i="36"/>
  <c r="F4" i="36"/>
  <c r="E4" i="36"/>
  <c r="H4" i="36" s="1"/>
  <c r="G3" i="36"/>
  <c r="F3" i="36"/>
  <c r="E3" i="36"/>
  <c r="I3" i="36" s="1"/>
  <c r="G2" i="36"/>
  <c r="F2" i="36"/>
  <c r="E2" i="36"/>
  <c r="I2" i="36" s="1"/>
  <c r="D18" i="35"/>
  <c r="C18" i="35"/>
  <c r="B18" i="35"/>
  <c r="G17" i="35"/>
  <c r="F17" i="35"/>
  <c r="E17" i="35"/>
  <c r="G16" i="35"/>
  <c r="F16" i="35"/>
  <c r="E16" i="35"/>
  <c r="I16" i="35" s="1"/>
  <c r="G15" i="35"/>
  <c r="F15" i="35"/>
  <c r="H15" i="35" s="1"/>
  <c r="E15" i="35"/>
  <c r="I15" i="35" s="1"/>
  <c r="G14" i="35"/>
  <c r="F14" i="35"/>
  <c r="E14" i="35"/>
  <c r="I14" i="35" s="1"/>
  <c r="G13" i="35"/>
  <c r="F13" i="35"/>
  <c r="E13" i="35"/>
  <c r="I12" i="35"/>
  <c r="G12" i="35"/>
  <c r="F12" i="35"/>
  <c r="E12" i="35"/>
  <c r="H12" i="35" s="1"/>
  <c r="G11" i="35"/>
  <c r="F11" i="35"/>
  <c r="E11" i="35"/>
  <c r="G10" i="35"/>
  <c r="F10" i="35"/>
  <c r="E10" i="35"/>
  <c r="G9" i="35"/>
  <c r="F9" i="35"/>
  <c r="H9" i="35" s="1"/>
  <c r="E9" i="35"/>
  <c r="I9" i="35" s="1"/>
  <c r="G8" i="35"/>
  <c r="F8" i="35"/>
  <c r="H8" i="35" s="1"/>
  <c r="E8" i="35"/>
  <c r="G7" i="35"/>
  <c r="F7" i="35"/>
  <c r="I7" i="35" s="1"/>
  <c r="E7" i="35"/>
  <c r="G6" i="35"/>
  <c r="F6" i="35"/>
  <c r="E6" i="35"/>
  <c r="I6" i="35" s="1"/>
  <c r="G5" i="35"/>
  <c r="F5" i="35"/>
  <c r="E5" i="35"/>
  <c r="G4" i="35"/>
  <c r="F4" i="35"/>
  <c r="E4" i="35"/>
  <c r="I4" i="35" s="1"/>
  <c r="G3" i="35"/>
  <c r="F3" i="35"/>
  <c r="E3" i="35"/>
  <c r="G2" i="35"/>
  <c r="F2" i="35"/>
  <c r="E2" i="35"/>
  <c r="I2" i="35" s="1"/>
  <c r="D18" i="34"/>
  <c r="C18" i="34"/>
  <c r="B18" i="34"/>
  <c r="G17" i="34"/>
  <c r="F17" i="34"/>
  <c r="E17" i="34"/>
  <c r="G16" i="34"/>
  <c r="F16" i="34"/>
  <c r="E16" i="34"/>
  <c r="I16" i="34" s="1"/>
  <c r="G15" i="34"/>
  <c r="F15" i="34"/>
  <c r="E15" i="34"/>
  <c r="I15" i="34" s="1"/>
  <c r="G14" i="34"/>
  <c r="F14" i="34"/>
  <c r="E14" i="34"/>
  <c r="I14" i="34" s="1"/>
  <c r="G13" i="34"/>
  <c r="F13" i="34"/>
  <c r="E13" i="34"/>
  <c r="I12" i="34"/>
  <c r="G12" i="34"/>
  <c r="F12" i="34"/>
  <c r="E12" i="34"/>
  <c r="G11" i="34"/>
  <c r="F11" i="34"/>
  <c r="E11" i="34"/>
  <c r="H11" i="34" s="1"/>
  <c r="G10" i="34"/>
  <c r="F10" i="34"/>
  <c r="E10" i="34"/>
  <c r="G9" i="34"/>
  <c r="F9" i="34"/>
  <c r="E9" i="34"/>
  <c r="I9" i="34" s="1"/>
  <c r="G8" i="34"/>
  <c r="F8" i="34"/>
  <c r="I8" i="34" s="1"/>
  <c r="E8" i="34"/>
  <c r="G7" i="34"/>
  <c r="F7" i="34"/>
  <c r="I7" i="34" s="1"/>
  <c r="E7" i="34"/>
  <c r="G6" i="34"/>
  <c r="F6" i="34"/>
  <c r="E6" i="34"/>
  <c r="G5" i="34"/>
  <c r="F5" i="34"/>
  <c r="E5" i="34"/>
  <c r="G4" i="34"/>
  <c r="F4" i="34"/>
  <c r="E4" i="34"/>
  <c r="I4" i="34" s="1"/>
  <c r="G3" i="34"/>
  <c r="F3" i="34"/>
  <c r="E3" i="34"/>
  <c r="I3" i="34" s="1"/>
  <c r="G2" i="34"/>
  <c r="F2" i="34"/>
  <c r="E2" i="34"/>
  <c r="I2" i="34" s="1"/>
  <c r="D18" i="33"/>
  <c r="C18" i="33"/>
  <c r="B18" i="33"/>
  <c r="G17" i="33"/>
  <c r="F17" i="33"/>
  <c r="E17" i="33"/>
  <c r="I17" i="33" s="1"/>
  <c r="G16" i="33"/>
  <c r="F16" i="33"/>
  <c r="H16" i="33" s="1"/>
  <c r="E16" i="33"/>
  <c r="G15" i="33"/>
  <c r="F15" i="33"/>
  <c r="E15" i="33"/>
  <c r="G14" i="33"/>
  <c r="F14" i="33"/>
  <c r="E14" i="33"/>
  <c r="G13" i="33"/>
  <c r="F13" i="33"/>
  <c r="E13" i="33"/>
  <c r="H13" i="33" s="1"/>
  <c r="G12" i="33"/>
  <c r="F12" i="33"/>
  <c r="E12" i="33"/>
  <c r="G11" i="33"/>
  <c r="F11" i="33"/>
  <c r="E11" i="33"/>
  <c r="I11" i="33" s="1"/>
  <c r="G10" i="33"/>
  <c r="F10" i="33"/>
  <c r="E10" i="33"/>
  <c r="G9" i="33"/>
  <c r="F9" i="33"/>
  <c r="E9" i="33"/>
  <c r="I9" i="33" s="1"/>
  <c r="G8" i="33"/>
  <c r="F8" i="33"/>
  <c r="E8" i="33"/>
  <c r="G7" i="33"/>
  <c r="F7" i="33"/>
  <c r="E7" i="33"/>
  <c r="G6" i="33"/>
  <c r="F6" i="33"/>
  <c r="E6" i="33"/>
  <c r="G5" i="33"/>
  <c r="F5" i="33"/>
  <c r="E5" i="33"/>
  <c r="I5" i="33" s="1"/>
  <c r="G4" i="33"/>
  <c r="F4" i="33"/>
  <c r="E4" i="33"/>
  <c r="G3" i="33"/>
  <c r="F3" i="33"/>
  <c r="E3" i="33"/>
  <c r="I3" i="33" s="1"/>
  <c r="G2" i="33"/>
  <c r="F2" i="33"/>
  <c r="E2" i="33"/>
  <c r="D18" i="26"/>
  <c r="C18" i="26"/>
  <c r="B18" i="26"/>
  <c r="G17" i="26"/>
  <c r="F17" i="26"/>
  <c r="I17" i="26" s="1"/>
  <c r="E17" i="26"/>
  <c r="H17" i="26" s="1"/>
  <c r="G16" i="26"/>
  <c r="F16" i="26"/>
  <c r="E16" i="26"/>
  <c r="I15" i="26"/>
  <c r="H15" i="26"/>
  <c r="G15" i="26"/>
  <c r="F15" i="26"/>
  <c r="E15" i="26"/>
  <c r="G14" i="26"/>
  <c r="F14" i="26"/>
  <c r="E14" i="26"/>
  <c r="G13" i="26"/>
  <c r="F13" i="26"/>
  <c r="E13" i="26"/>
  <c r="I13" i="26" s="1"/>
  <c r="G12" i="26"/>
  <c r="F12" i="26"/>
  <c r="E12" i="26"/>
  <c r="I12" i="26" s="1"/>
  <c r="G11" i="26"/>
  <c r="F11" i="26"/>
  <c r="E11" i="26"/>
  <c r="I11" i="26" s="1"/>
  <c r="G10" i="26"/>
  <c r="F10" i="26"/>
  <c r="E10" i="26"/>
  <c r="I10" i="26" s="1"/>
  <c r="G9" i="26"/>
  <c r="F9" i="26"/>
  <c r="E9" i="26"/>
  <c r="G8" i="26"/>
  <c r="F8" i="26"/>
  <c r="E8" i="26"/>
  <c r="I8" i="26" s="1"/>
  <c r="G7" i="26"/>
  <c r="F7" i="26"/>
  <c r="H7" i="26" s="1"/>
  <c r="E7" i="26"/>
  <c r="G6" i="26"/>
  <c r="F6" i="26"/>
  <c r="E6" i="26"/>
  <c r="I6" i="26" s="1"/>
  <c r="G5" i="26"/>
  <c r="F5" i="26"/>
  <c r="E5" i="26"/>
  <c r="G4" i="26"/>
  <c r="F4" i="26"/>
  <c r="E4" i="26"/>
  <c r="I4" i="26" s="1"/>
  <c r="G3" i="26"/>
  <c r="F3" i="26"/>
  <c r="I3" i="26" s="1"/>
  <c r="E3" i="26"/>
  <c r="G2" i="26"/>
  <c r="F2" i="26"/>
  <c r="E2" i="26"/>
  <c r="H2" i="26" s="1"/>
  <c r="D18" i="25"/>
  <c r="C18" i="25"/>
  <c r="B18" i="25"/>
  <c r="G17" i="25"/>
  <c r="F17" i="25"/>
  <c r="E17" i="25"/>
  <c r="G16" i="25"/>
  <c r="F16" i="25"/>
  <c r="E16" i="25"/>
  <c r="H16" i="25" s="1"/>
  <c r="H15" i="25"/>
  <c r="G15" i="25"/>
  <c r="F15" i="25"/>
  <c r="I15" i="25" s="1"/>
  <c r="E15" i="25"/>
  <c r="G14" i="25"/>
  <c r="F14" i="25"/>
  <c r="E14" i="25"/>
  <c r="I14" i="25" s="1"/>
  <c r="G13" i="25"/>
  <c r="F13" i="25"/>
  <c r="E13" i="25"/>
  <c r="I12" i="25"/>
  <c r="G12" i="25"/>
  <c r="F12" i="25"/>
  <c r="E12" i="25"/>
  <c r="G11" i="25"/>
  <c r="F11" i="25"/>
  <c r="E11" i="25"/>
  <c r="I11" i="25" s="1"/>
  <c r="G10" i="25"/>
  <c r="F10" i="25"/>
  <c r="E10" i="25"/>
  <c r="G9" i="25"/>
  <c r="F9" i="25"/>
  <c r="E9" i="25"/>
  <c r="I9" i="25" s="1"/>
  <c r="G8" i="25"/>
  <c r="F8" i="25"/>
  <c r="E8" i="25"/>
  <c r="G7" i="25"/>
  <c r="F7" i="25"/>
  <c r="I7" i="25" s="1"/>
  <c r="E7" i="25"/>
  <c r="G6" i="25"/>
  <c r="F6" i="25"/>
  <c r="E6" i="25"/>
  <c r="I6" i="25" s="1"/>
  <c r="G5" i="25"/>
  <c r="F5" i="25"/>
  <c r="E5" i="25"/>
  <c r="I5" i="25" s="1"/>
  <c r="G4" i="25"/>
  <c r="F4" i="25"/>
  <c r="E4" i="25"/>
  <c r="I4" i="25" s="1"/>
  <c r="G3" i="25"/>
  <c r="F3" i="25"/>
  <c r="E3" i="25"/>
  <c r="I3" i="25" s="1"/>
  <c r="G2" i="25"/>
  <c r="F2" i="25"/>
  <c r="E2" i="25"/>
  <c r="H2" i="25" s="1"/>
  <c r="F17" i="24"/>
  <c r="F16" i="24"/>
  <c r="F15" i="24"/>
  <c r="F14" i="24"/>
  <c r="F13" i="24"/>
  <c r="F12" i="24"/>
  <c r="F11" i="24"/>
  <c r="F10" i="24"/>
  <c r="F9" i="24"/>
  <c r="F8" i="24"/>
  <c r="F7" i="24"/>
  <c r="F6" i="24"/>
  <c r="F5" i="24"/>
  <c r="F4" i="24"/>
  <c r="F3" i="24"/>
  <c r="E17" i="24"/>
  <c r="E16" i="24"/>
  <c r="E15" i="24"/>
  <c r="E14" i="24"/>
  <c r="E13" i="24"/>
  <c r="E12" i="24"/>
  <c r="E11" i="24"/>
  <c r="E10" i="24"/>
  <c r="E9" i="24"/>
  <c r="E8" i="24"/>
  <c r="E7" i="24"/>
  <c r="E6" i="24"/>
  <c r="E5" i="24"/>
  <c r="E4" i="24"/>
  <c r="E3" i="24"/>
  <c r="F2" i="24"/>
  <c r="X22" i="9"/>
  <c r="V22" i="9"/>
  <c r="T22" i="9"/>
  <c r="R22" i="9"/>
  <c r="P22" i="9"/>
  <c r="N22" i="9"/>
  <c r="L22" i="9"/>
  <c r="J22" i="9"/>
  <c r="H22" i="9"/>
  <c r="F22" i="9"/>
  <c r="AC62" i="23"/>
  <c r="Z62" i="23"/>
  <c r="W62" i="23"/>
  <c r="T62" i="23"/>
  <c r="Q62" i="23"/>
  <c r="N62" i="23"/>
  <c r="K62" i="23"/>
  <c r="AC41" i="23"/>
  <c r="Z41" i="23"/>
  <c r="W41" i="23"/>
  <c r="T41" i="23"/>
  <c r="Q41" i="23"/>
  <c r="N41" i="23"/>
  <c r="K41" i="23"/>
  <c r="AC20" i="23"/>
  <c r="Z20" i="23"/>
  <c r="W20" i="23"/>
  <c r="T20" i="23"/>
  <c r="Q20" i="23"/>
  <c r="N20" i="23"/>
  <c r="K20" i="23"/>
  <c r="H62" i="23"/>
  <c r="H41" i="23"/>
  <c r="H20" i="23"/>
  <c r="E62" i="23"/>
  <c r="E41" i="23"/>
  <c r="E20" i="23"/>
  <c r="B62" i="23"/>
  <c r="B41" i="23"/>
  <c r="B20" i="23"/>
  <c r="B89" i="23"/>
  <c r="B88" i="23"/>
  <c r="B87" i="23"/>
  <c r="B86" i="23"/>
  <c r="B85" i="23"/>
  <c r="B84" i="23"/>
  <c r="B83" i="23"/>
  <c r="B82" i="23"/>
  <c r="C40" i="32"/>
  <c r="E137" i="32"/>
  <c r="D137" i="32"/>
  <c r="C137" i="32"/>
  <c r="C138" i="32" s="1"/>
  <c r="E123" i="32"/>
  <c r="D123" i="32"/>
  <c r="C123" i="32"/>
  <c r="E109" i="32"/>
  <c r="D109" i="32"/>
  <c r="C109" i="32"/>
  <c r="C110" i="32" s="1"/>
  <c r="E81" i="32"/>
  <c r="D81" i="32"/>
  <c r="C81" i="32"/>
  <c r="E39" i="32"/>
  <c r="G39" i="32" s="1"/>
  <c r="D39" i="32"/>
  <c r="C39" i="32"/>
  <c r="E95" i="32"/>
  <c r="D95" i="32"/>
  <c r="C95" i="32"/>
  <c r="C96" i="32" s="1"/>
  <c r="C68" i="32"/>
  <c r="E67" i="32"/>
  <c r="D67" i="32"/>
  <c r="C67" i="32"/>
  <c r="E53" i="32"/>
  <c r="D53" i="32"/>
  <c r="C53" i="32"/>
  <c r="C54" i="32" s="1"/>
  <c r="E25" i="32"/>
  <c r="D25" i="32"/>
  <c r="C25" i="32"/>
  <c r="E11" i="32"/>
  <c r="D11" i="32"/>
  <c r="C11" i="32"/>
  <c r="I136" i="32"/>
  <c r="H136" i="32"/>
  <c r="G136" i="32"/>
  <c r="I135" i="32"/>
  <c r="H135" i="32"/>
  <c r="G135" i="32"/>
  <c r="I134" i="32"/>
  <c r="H134" i="32"/>
  <c r="G134" i="32"/>
  <c r="I133" i="32"/>
  <c r="H133" i="32"/>
  <c r="G133" i="32"/>
  <c r="I132" i="32"/>
  <c r="H132" i="32"/>
  <c r="G132" i="32"/>
  <c r="I131" i="32"/>
  <c r="H131" i="32"/>
  <c r="G131" i="32"/>
  <c r="I130" i="32"/>
  <c r="H130" i="32"/>
  <c r="G130" i="32"/>
  <c r="I129" i="32"/>
  <c r="H129" i="32"/>
  <c r="G129" i="32"/>
  <c r="I122" i="32"/>
  <c r="H122" i="32"/>
  <c r="G122" i="32"/>
  <c r="I121" i="32"/>
  <c r="H121" i="32"/>
  <c r="G121" i="32"/>
  <c r="I120" i="32"/>
  <c r="H120" i="32"/>
  <c r="G120" i="32"/>
  <c r="I119" i="32"/>
  <c r="H119" i="32"/>
  <c r="G119" i="32"/>
  <c r="I118" i="32"/>
  <c r="H118" i="32"/>
  <c r="G118" i="32"/>
  <c r="I117" i="32"/>
  <c r="H117" i="32"/>
  <c r="G117" i="32"/>
  <c r="I116" i="32"/>
  <c r="H116" i="32"/>
  <c r="G116" i="32"/>
  <c r="I115" i="32"/>
  <c r="H115" i="32"/>
  <c r="G115" i="32"/>
  <c r="I108" i="32"/>
  <c r="H108" i="32"/>
  <c r="G108" i="32"/>
  <c r="I107" i="32"/>
  <c r="H107" i="32"/>
  <c r="G107" i="32"/>
  <c r="I106" i="32"/>
  <c r="H106" i="32"/>
  <c r="G106" i="32"/>
  <c r="I105" i="32"/>
  <c r="H105" i="32"/>
  <c r="G105" i="32"/>
  <c r="I104" i="32"/>
  <c r="H104" i="32"/>
  <c r="G104" i="32"/>
  <c r="I103" i="32"/>
  <c r="H103" i="32"/>
  <c r="G103" i="32"/>
  <c r="I102" i="32"/>
  <c r="H102" i="32"/>
  <c r="G102" i="32"/>
  <c r="I101" i="32"/>
  <c r="H101" i="32"/>
  <c r="G101" i="32"/>
  <c r="I94" i="32"/>
  <c r="H94" i="32"/>
  <c r="G94" i="32"/>
  <c r="I93" i="32"/>
  <c r="H93" i="32"/>
  <c r="G93" i="32"/>
  <c r="I92" i="32"/>
  <c r="H92" i="32"/>
  <c r="G92" i="32"/>
  <c r="I91" i="32"/>
  <c r="H91" i="32"/>
  <c r="G91" i="32"/>
  <c r="I90" i="32"/>
  <c r="H90" i="32"/>
  <c r="G90" i="32"/>
  <c r="I89" i="32"/>
  <c r="H89" i="32"/>
  <c r="G89" i="32"/>
  <c r="I88" i="32"/>
  <c r="H88" i="32"/>
  <c r="G88" i="32"/>
  <c r="I87" i="32"/>
  <c r="H87" i="32"/>
  <c r="G87" i="32"/>
  <c r="I80" i="32"/>
  <c r="H80" i="32"/>
  <c r="G80" i="32"/>
  <c r="I79" i="32"/>
  <c r="H79" i="32"/>
  <c r="G79" i="32"/>
  <c r="I78" i="32"/>
  <c r="H78" i="32"/>
  <c r="G78" i="32"/>
  <c r="I77" i="32"/>
  <c r="H77" i="32"/>
  <c r="G77" i="32"/>
  <c r="I76" i="32"/>
  <c r="H76" i="32"/>
  <c r="G76" i="32"/>
  <c r="I75" i="32"/>
  <c r="H75" i="32"/>
  <c r="G75" i="32"/>
  <c r="I74" i="32"/>
  <c r="H74" i="32"/>
  <c r="G74" i="32"/>
  <c r="I73" i="32"/>
  <c r="H73" i="32"/>
  <c r="G73" i="32"/>
  <c r="I66" i="32"/>
  <c r="H66" i="32"/>
  <c r="G66" i="32"/>
  <c r="I65" i="32"/>
  <c r="H65" i="32"/>
  <c r="G65" i="32"/>
  <c r="I64" i="32"/>
  <c r="H64" i="32"/>
  <c r="G64" i="32"/>
  <c r="I63" i="32"/>
  <c r="H63" i="32"/>
  <c r="G63" i="32"/>
  <c r="I62" i="32"/>
  <c r="H62" i="32"/>
  <c r="G62" i="32"/>
  <c r="I61" i="32"/>
  <c r="H61" i="32"/>
  <c r="G61" i="32"/>
  <c r="I60" i="32"/>
  <c r="H60" i="32"/>
  <c r="G60" i="32"/>
  <c r="I59" i="32"/>
  <c r="H59" i="32"/>
  <c r="G59" i="32"/>
  <c r="I52" i="32"/>
  <c r="H52" i="32"/>
  <c r="G52" i="32"/>
  <c r="I51" i="32"/>
  <c r="H51" i="32"/>
  <c r="G51" i="32"/>
  <c r="I50" i="32"/>
  <c r="H50" i="32"/>
  <c r="G50" i="32"/>
  <c r="I49" i="32"/>
  <c r="H49" i="32"/>
  <c r="G49" i="32"/>
  <c r="I48" i="32"/>
  <c r="H48" i="32"/>
  <c r="G48" i="32"/>
  <c r="I47" i="32"/>
  <c r="H47" i="32"/>
  <c r="G47" i="32"/>
  <c r="I46" i="32"/>
  <c r="H46" i="32"/>
  <c r="G46" i="32"/>
  <c r="I45" i="32"/>
  <c r="H45" i="32"/>
  <c r="G45" i="32"/>
  <c r="D18" i="46"/>
  <c r="C18" i="46"/>
  <c r="B18" i="46"/>
  <c r="D18" i="45"/>
  <c r="C18" i="45"/>
  <c r="B18" i="45"/>
  <c r="D18" i="44"/>
  <c r="C18" i="44"/>
  <c r="B18" i="44"/>
  <c r="D18" i="43"/>
  <c r="C18" i="43"/>
  <c r="B18" i="43"/>
  <c r="D18" i="42"/>
  <c r="C18" i="42"/>
  <c r="B18" i="42"/>
  <c r="D18" i="41"/>
  <c r="C18" i="41"/>
  <c r="B18" i="41"/>
  <c r="D18" i="40"/>
  <c r="C18" i="40"/>
  <c r="B18" i="40"/>
  <c r="D18" i="31"/>
  <c r="C18" i="31"/>
  <c r="B18" i="31"/>
  <c r="D18" i="30"/>
  <c r="C18" i="30"/>
  <c r="B18" i="30"/>
  <c r="I39" i="32"/>
  <c r="H39" i="32"/>
  <c r="I38" i="32"/>
  <c r="H38" i="32"/>
  <c r="G38" i="32"/>
  <c r="I37" i="32"/>
  <c r="H37" i="32"/>
  <c r="G37" i="32"/>
  <c r="I36" i="32"/>
  <c r="H36" i="32"/>
  <c r="G36" i="32"/>
  <c r="I35" i="32"/>
  <c r="H35" i="32"/>
  <c r="G35" i="32"/>
  <c r="I34" i="32"/>
  <c r="H34" i="32"/>
  <c r="G34" i="32"/>
  <c r="I33" i="32"/>
  <c r="H33" i="32"/>
  <c r="G33" i="32"/>
  <c r="I32" i="32"/>
  <c r="H32" i="32"/>
  <c r="G32" i="32"/>
  <c r="I24" i="32"/>
  <c r="H24" i="32"/>
  <c r="G24" i="32"/>
  <c r="I23" i="32"/>
  <c r="H23" i="32"/>
  <c r="G23" i="32"/>
  <c r="I22" i="32"/>
  <c r="H22" i="32"/>
  <c r="G22" i="32"/>
  <c r="I21" i="32"/>
  <c r="H21" i="32"/>
  <c r="G21" i="32"/>
  <c r="I20" i="32"/>
  <c r="H20" i="32"/>
  <c r="G20" i="32"/>
  <c r="I19" i="32"/>
  <c r="H19" i="32"/>
  <c r="G19" i="32"/>
  <c r="I18" i="32"/>
  <c r="H18" i="32"/>
  <c r="G18" i="32"/>
  <c r="I17" i="32"/>
  <c r="H17" i="32"/>
  <c r="G17" i="32"/>
  <c r="I10" i="32"/>
  <c r="H10" i="32"/>
  <c r="G10" i="32"/>
  <c r="I9" i="32"/>
  <c r="H9" i="32"/>
  <c r="G9" i="32"/>
  <c r="I8" i="32"/>
  <c r="H8" i="32"/>
  <c r="G8" i="32"/>
  <c r="I7" i="32"/>
  <c r="H7" i="32"/>
  <c r="G7" i="32"/>
  <c r="I6" i="32"/>
  <c r="H6" i="32"/>
  <c r="G6" i="32"/>
  <c r="I5" i="32"/>
  <c r="H5" i="32"/>
  <c r="G5" i="32"/>
  <c r="I4" i="32"/>
  <c r="H4" i="32"/>
  <c r="G4" i="32"/>
  <c r="I3" i="32"/>
  <c r="H3" i="32"/>
  <c r="G3" i="32"/>
  <c r="D18" i="24"/>
  <c r="C18" i="24"/>
  <c r="B18" i="24"/>
  <c r="B18" i="28"/>
  <c r="G17" i="24"/>
  <c r="G16" i="24"/>
  <c r="G15" i="24"/>
  <c r="G14" i="24"/>
  <c r="G13" i="24"/>
  <c r="G12" i="24"/>
  <c r="G11" i="24"/>
  <c r="G10" i="24"/>
  <c r="G9" i="24"/>
  <c r="G8" i="24"/>
  <c r="G7" i="24"/>
  <c r="G6" i="24"/>
  <c r="G5" i="24"/>
  <c r="G4" i="24"/>
  <c r="G3" i="24"/>
  <c r="G2" i="24"/>
  <c r="E2" i="24"/>
  <c r="N64" i="23" l="1"/>
  <c r="B71" i="23" s="1"/>
  <c r="B96" i="23" s="1"/>
  <c r="N9" i="9" s="1"/>
  <c r="Q64" i="23"/>
  <c r="B72" i="23" s="1"/>
  <c r="B97" i="23" s="1"/>
  <c r="P9" i="9" s="1"/>
  <c r="H64" i="23"/>
  <c r="B69" i="23" s="1"/>
  <c r="K64" i="23"/>
  <c r="B70" i="23" s="1"/>
  <c r="B95" i="23" s="1"/>
  <c r="L9" i="9" s="1"/>
  <c r="L27" i="9" s="1"/>
  <c r="T64" i="23"/>
  <c r="B73" i="23" s="1"/>
  <c r="B98" i="23" s="1"/>
  <c r="R9" i="9" s="1"/>
  <c r="R27" i="9" s="1"/>
  <c r="W64" i="23"/>
  <c r="B74" i="23" s="1"/>
  <c r="B99" i="23" s="1"/>
  <c r="T9" i="9" s="1"/>
  <c r="Z64" i="23"/>
  <c r="B75" i="23" s="1"/>
  <c r="B100" i="23" s="1"/>
  <c r="V9" i="9" s="1"/>
  <c r="V27" i="9" s="1"/>
  <c r="I8" i="25"/>
  <c r="I13" i="25"/>
  <c r="H12" i="25"/>
  <c r="H4" i="25"/>
  <c r="H10" i="25"/>
  <c r="I17" i="25"/>
  <c r="I9" i="26"/>
  <c r="I14" i="26"/>
  <c r="H16" i="26"/>
  <c r="H4" i="26"/>
  <c r="H12" i="26"/>
  <c r="H3" i="26"/>
  <c r="I5" i="26"/>
  <c r="I12" i="33"/>
  <c r="I15" i="33"/>
  <c r="I4" i="33"/>
  <c r="I2" i="33"/>
  <c r="I8" i="33"/>
  <c r="I7" i="33"/>
  <c r="I10" i="33"/>
  <c r="H5" i="33"/>
  <c r="I16" i="33"/>
  <c r="H8" i="33"/>
  <c r="I6" i="33"/>
  <c r="H15" i="33"/>
  <c r="H2" i="33"/>
  <c r="H4" i="33"/>
  <c r="I13" i="33"/>
  <c r="H12" i="33"/>
  <c r="I14" i="33"/>
  <c r="H4" i="34"/>
  <c r="H12" i="34"/>
  <c r="I5" i="34"/>
  <c r="I10" i="34"/>
  <c r="I17" i="34"/>
  <c r="I13" i="34"/>
  <c r="H5" i="34"/>
  <c r="H15" i="34"/>
  <c r="I6" i="34"/>
  <c r="I11" i="35"/>
  <c r="I13" i="35"/>
  <c r="H4" i="35"/>
  <c r="I3" i="35"/>
  <c r="I5" i="35"/>
  <c r="I8" i="35"/>
  <c r="I10" i="35"/>
  <c r="I17" i="35"/>
  <c r="I9" i="36"/>
  <c r="I7" i="36"/>
  <c r="I10" i="36"/>
  <c r="H12" i="36"/>
  <c r="H5" i="36"/>
  <c r="I6" i="36"/>
  <c r="I13" i="36"/>
  <c r="I3" i="37"/>
  <c r="I10" i="37"/>
  <c r="I12" i="37"/>
  <c r="H16" i="37"/>
  <c r="I8" i="37"/>
  <c r="H13" i="37"/>
  <c r="I6" i="37"/>
  <c r="I7" i="38"/>
  <c r="I3" i="38"/>
  <c r="I5" i="38"/>
  <c r="I10" i="38"/>
  <c r="I17" i="38"/>
  <c r="I6" i="38"/>
  <c r="H11" i="38"/>
  <c r="H13" i="38"/>
  <c r="H15" i="38"/>
  <c r="I12" i="38"/>
  <c r="I8" i="39"/>
  <c r="I13" i="39"/>
  <c r="I6" i="39"/>
  <c r="H10" i="39"/>
  <c r="I17" i="39"/>
  <c r="H7" i="39"/>
  <c r="I10" i="39"/>
  <c r="H13" i="39"/>
  <c r="I2" i="39"/>
  <c r="H5" i="39"/>
  <c r="I16" i="39"/>
  <c r="H8" i="39"/>
  <c r="H3" i="39"/>
  <c r="I14" i="39"/>
  <c r="H17" i="39"/>
  <c r="H6" i="39"/>
  <c r="H11" i="39"/>
  <c r="H9" i="39"/>
  <c r="I2" i="38"/>
  <c r="H5" i="38"/>
  <c r="I16" i="38"/>
  <c r="H8" i="38"/>
  <c r="I11" i="38"/>
  <c r="H14" i="38"/>
  <c r="H3" i="38"/>
  <c r="H17" i="38"/>
  <c r="H10" i="38"/>
  <c r="H6" i="38"/>
  <c r="H9" i="38"/>
  <c r="H7" i="37"/>
  <c r="H10" i="37"/>
  <c r="H11" i="37"/>
  <c r="H14" i="37"/>
  <c r="H3" i="37"/>
  <c r="H17" i="37"/>
  <c r="H6" i="37"/>
  <c r="H9" i="37"/>
  <c r="H7" i="36"/>
  <c r="H10" i="36"/>
  <c r="H13" i="36"/>
  <c r="H2" i="36"/>
  <c r="H16" i="36"/>
  <c r="H3" i="36"/>
  <c r="I14" i="36"/>
  <c r="H17" i="36"/>
  <c r="H6" i="36"/>
  <c r="H9" i="36"/>
  <c r="H11" i="36"/>
  <c r="H7" i="35"/>
  <c r="H10" i="35"/>
  <c r="H13" i="35"/>
  <c r="H2" i="35"/>
  <c r="H16" i="35"/>
  <c r="H5" i="35"/>
  <c r="H11" i="35"/>
  <c r="H14" i="35"/>
  <c r="H3" i="35"/>
  <c r="H17" i="35"/>
  <c r="H6" i="35"/>
  <c r="H7" i="34"/>
  <c r="H10" i="34"/>
  <c r="H13" i="34"/>
  <c r="H2" i="34"/>
  <c r="I11" i="34"/>
  <c r="H14" i="34"/>
  <c r="H16" i="34"/>
  <c r="H8" i="34"/>
  <c r="H3" i="34"/>
  <c r="H17" i="34"/>
  <c r="H6" i="34"/>
  <c r="H9" i="34"/>
  <c r="H7" i="33"/>
  <c r="H10" i="33"/>
  <c r="H11" i="33"/>
  <c r="H14" i="33"/>
  <c r="H3" i="33"/>
  <c r="H17" i="33"/>
  <c r="H6" i="33"/>
  <c r="H9" i="33"/>
  <c r="I7" i="26"/>
  <c r="H10" i="26"/>
  <c r="H13" i="26"/>
  <c r="I2" i="26"/>
  <c r="H5" i="26"/>
  <c r="I16" i="26"/>
  <c r="H8" i="26"/>
  <c r="H11" i="26"/>
  <c r="H14" i="26"/>
  <c r="H6" i="26"/>
  <c r="H9" i="26"/>
  <c r="I10" i="25"/>
  <c r="H13" i="25"/>
  <c r="I2" i="25"/>
  <c r="H5" i="25"/>
  <c r="I16" i="25"/>
  <c r="H7" i="25"/>
  <c r="H8" i="25"/>
  <c r="H11" i="25"/>
  <c r="H14" i="25"/>
  <c r="H3" i="25"/>
  <c r="H17" i="25"/>
  <c r="H6" i="25"/>
  <c r="H9" i="25"/>
  <c r="E64" i="23"/>
  <c r="B68" i="23" s="1"/>
  <c r="B64" i="23"/>
  <c r="B67" i="23" s="1"/>
  <c r="T27" i="9"/>
  <c r="P27" i="9"/>
  <c r="N27" i="9"/>
  <c r="AC64" i="23"/>
  <c r="B76" i="23" s="1"/>
  <c r="B101" i="23" s="1"/>
  <c r="X9" i="9" s="1"/>
  <c r="X27" i="9" s="1"/>
  <c r="C82" i="32"/>
  <c r="C124" i="32"/>
  <c r="C12" i="32"/>
  <c r="B80" i="23" s="1"/>
  <c r="C26" i="32"/>
  <c r="B81" i="23" s="1"/>
  <c r="I4" i="24" l="1"/>
  <c r="H14" i="24" l="1"/>
  <c r="I14" i="24"/>
  <c r="H7" i="24"/>
  <c r="I7" i="24"/>
  <c r="H12" i="24"/>
  <c r="I12" i="24"/>
  <c r="H13" i="24"/>
  <c r="I13" i="24"/>
  <c r="H15" i="24"/>
  <c r="I15" i="24"/>
  <c r="H16" i="24"/>
  <c r="I16" i="24"/>
  <c r="H9" i="24"/>
  <c r="I9" i="24"/>
  <c r="H17" i="24"/>
  <c r="I17" i="24"/>
  <c r="H2" i="24"/>
  <c r="I2" i="24"/>
  <c r="H10" i="24"/>
  <c r="I10" i="24"/>
  <c r="H5" i="24"/>
  <c r="I5" i="24"/>
  <c r="H6" i="24"/>
  <c r="I6" i="24"/>
  <c r="H8" i="24"/>
  <c r="I8" i="24"/>
  <c r="H3" i="24"/>
  <c r="I3" i="24"/>
  <c r="H11" i="24"/>
  <c r="I11" i="24"/>
  <c r="H4" i="24"/>
  <c r="J18" i="10" l="1" a="1"/>
  <c r="J18" i="10" s="1"/>
  <c r="H18" i="10" a="1"/>
  <c r="H18" i="10" s="1"/>
  <c r="F18" i="10" a="1"/>
  <c r="F18" i="10" s="1"/>
  <c r="B94" i="23" l="1"/>
  <c r="J9" i="9" s="1"/>
  <c r="J27" i="9" s="1"/>
  <c r="B92" i="23"/>
  <c r="F9" i="9" s="1"/>
  <c r="F27" i="9" s="1"/>
  <c r="B93" i="23"/>
  <c r="H9" i="9" s="1"/>
  <c r="H27"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<sst xmlns="http://schemas.openxmlformats.org/spreadsheetml/2006/main" count="1420" uniqueCount="135">
  <si>
    <t>Evaluation Team</t>
  </si>
  <si>
    <t>Role</t>
  </si>
  <si>
    <t>Description</t>
  </si>
  <si>
    <t>Name</t>
  </si>
  <si>
    <t>Team Lead</t>
  </si>
  <si>
    <t>Leading all reviews and facilitating official scoring but no official scoring</t>
  </si>
  <si>
    <t>Evaluator</t>
  </si>
  <si>
    <t>Participating in all reviews and officially scoring</t>
  </si>
  <si>
    <t>Department of Financial and Professional Regulation</t>
  </si>
  <si>
    <t>Score</t>
  </si>
  <si>
    <t>Vendor Rank #1</t>
  </si>
  <si>
    <t>Vendor Rank #2</t>
  </si>
  <si>
    <t>Vendor Rank #3</t>
  </si>
  <si>
    <t>Vendor Name</t>
  </si>
  <si>
    <t>Vendor Points</t>
  </si>
  <si>
    <t>Vendor Pricing</t>
  </si>
  <si>
    <t>Vendor Total Price</t>
  </si>
  <si>
    <t>Maximum Price Points X (Lowest Price/Offeror’s Price) = Total Price Points </t>
  </si>
  <si>
    <t>Vendor Price Points Calculation</t>
  </si>
  <si>
    <t>Vendor Pricing (Best and Final Offer - BAFO)</t>
  </si>
  <si>
    <t>Vendor Initial Term Pricing</t>
  </si>
  <si>
    <t>Vendor Post-BAFO Final Ranking</t>
  </si>
  <si>
    <t>Evaluator 1</t>
  </si>
  <si>
    <t>Desirable</t>
  </si>
  <si>
    <t>Total Score</t>
  </si>
  <si>
    <t>Evaluator 3</t>
  </si>
  <si>
    <t>Evaluator 2</t>
  </si>
  <si>
    <t>Vendor Evaluation</t>
  </si>
  <si>
    <t>Vendor #1</t>
  </si>
  <si>
    <t>Vendor #2</t>
  </si>
  <si>
    <t>Vendor #3</t>
  </si>
  <si>
    <t>Vendor Total Points</t>
  </si>
  <si>
    <t>Department of Innovation and Technology</t>
  </si>
  <si>
    <t>Lowest price needs inserted to Fx</t>
  </si>
  <si>
    <t>Average</t>
  </si>
  <si>
    <t>1.5 Std Deviation</t>
  </si>
  <si>
    <t xml:space="preserve">Lower Threshold </t>
  </si>
  <si>
    <t>Upper Threshold</t>
  </si>
  <si>
    <t>C2D</t>
  </si>
  <si>
    <t>Eval A</t>
  </si>
  <si>
    <t>Eval B</t>
  </si>
  <si>
    <t>Eval C</t>
  </si>
  <si>
    <t>Total Scores for Technical and C2D</t>
  </si>
  <si>
    <t>C2D Evaluators</t>
  </si>
  <si>
    <t>A</t>
  </si>
  <si>
    <t>B</t>
  </si>
  <si>
    <t>C</t>
  </si>
  <si>
    <t>Instructions</t>
  </si>
  <si>
    <t>A list of C2D and Technical Evaluators</t>
  </si>
  <si>
    <t>Fill in each list and assign the technical evaluators a number. Assign the C2D evaluators a letter</t>
  </si>
  <si>
    <t>Score Roll UP</t>
  </si>
  <si>
    <t>The vendors total technical and C2D points from will pull from the data tab. Also be used to calculate the price points using equation- Maximum Price Points X (Lowest Price/Offeror’s Price) = Total Price Points </t>
  </si>
  <si>
    <r>
      <t>Change the total available price points in row 22 for the applicable number of vendors. You may need to add additional vendors based on the number of proposals received. The equation in row 22 will also need updated to pull the lowest price from row 16 to be used at numerator(top number) in the equation Maximum Price Points X (</t>
    </r>
    <r>
      <rPr>
        <sz val="11"/>
        <color rgb="FF00B050"/>
        <rFont val="Calibri"/>
        <family val="2"/>
        <scheme val="minor"/>
      </rPr>
      <t>Lowest Price</t>
    </r>
    <r>
      <rPr>
        <sz val="11"/>
        <rFont val="Calibri"/>
        <family val="2"/>
        <scheme val="minor"/>
      </rPr>
      <t>/Offeror’s Price) = Total Price Points </t>
    </r>
  </si>
  <si>
    <t>Vendor Bafo Ranking</t>
  </si>
  <si>
    <t>If there is a BAFO this tab will be used to figure out price points.</t>
  </si>
  <si>
    <t>Data</t>
  </si>
  <si>
    <t xml:space="preserve">Same instructions for pricing on the Score Roll up tab. </t>
  </si>
  <si>
    <t>This tab shows a break down of scores by evaluators. We broke it down this way to show the trends in the way each evaluator scored. This one allows you to see the min/max and spread by evaluator. In this case these are below</t>
  </si>
  <si>
    <t>Average Technical Score</t>
  </si>
  <si>
    <t>Paste the scores from the appropriate evaluator into the appropriate vendors column (these will need filled in). You may need to add additional columns for vendors and evaluators. There may need to be additions under the technical total, C2D total and the combined total.</t>
  </si>
  <si>
    <t>Vendor Tabs</t>
  </si>
  <si>
    <t xml:space="preserve">This tab shows a break down of scores by vendor. The outliers are highlighted in yellow. The equation used to determine the outliers is out next to the scores. Column E is the average of each desirable. Column F is the equation to figure out 1.5 Standard Deviations from the mean(average). Column G is the lower threshold and column H is the upper threshold. Any thing that fall outside of these are automatically an outlier. Beyond that we also used human reasoning to flag additional outliers. There are a total of 10 outliers flagged. </t>
  </si>
  <si>
    <t>Paste the scores from the appropriate evaluator into the appropriate vendors spread sheet. A new spread sheet will need to be created for each vendor that submitted a responsive proposal. The spread sheet will figure out the lower and upper limits. Flag any score that falls outside of these limits. Beyond that use human reasoning to flag additional outliers.</t>
  </si>
  <si>
    <t xml:space="preserve">Worksheet Title </t>
  </si>
  <si>
    <t>Maximum Points Available</t>
  </si>
  <si>
    <t>Evals</t>
  </si>
  <si>
    <t>This tab is to insert the maximum available points per desirable to be used in other functions.</t>
  </si>
  <si>
    <t>Vendor 1</t>
  </si>
  <si>
    <t>Vendor 2</t>
  </si>
  <si>
    <t>Vendor 3</t>
  </si>
  <si>
    <t>Vendor Outlier Tabs</t>
  </si>
  <si>
    <t>These tabs are used if there is any recalculation of scores after the outlier meeting.</t>
  </si>
  <si>
    <t xml:space="preserve">Paste the scores from the appropriate evaluator into the appropriate vendors spread sheet. A new spread sheet will need to be created for each vendor that submitted a responsive proposal if there were changes to their scores. Outliers at this point don’t not matter but the equations are still there for reference. </t>
  </si>
  <si>
    <t>COI Form</t>
  </si>
  <si>
    <t>C2D BreakOut</t>
  </si>
  <si>
    <t>This Tab has the C2D Evaluator score Break Downs</t>
  </si>
  <si>
    <t>Insert C2D Evaluator Scores</t>
  </si>
  <si>
    <t>Insert Maximum available points for all desirable criteria.</t>
  </si>
  <si>
    <t>Scorable Criteria</t>
  </si>
  <si>
    <t>Lower Threshold</t>
  </si>
  <si>
    <t>Results</t>
  </si>
  <si>
    <t>BEP Goal Compliance</t>
  </si>
  <si>
    <t>Subcontracting/Contracting W/WMDB In Last Calendar Year</t>
  </si>
  <si>
    <t>DEI Spend</t>
  </si>
  <si>
    <t>DEI Time</t>
  </si>
  <si>
    <t>DEI Policies</t>
  </si>
  <si>
    <t>Diversity In Staffing % of WMD Staff</t>
  </si>
  <si>
    <t>Diversity In Staffing % of WMD Governing Board/Executives</t>
  </si>
  <si>
    <t>Diversity In Staffing % of WMD Supervosors/Managers</t>
  </si>
  <si>
    <t>Raymond Kennedy</t>
  </si>
  <si>
    <t>Emma Kesselring</t>
  </si>
  <si>
    <t>Chris Werth</t>
  </si>
  <si>
    <t>Vendor #4</t>
  </si>
  <si>
    <t>Vendor #5</t>
  </si>
  <si>
    <t>Vendor #6</t>
  </si>
  <si>
    <t>Vendor #7</t>
  </si>
  <si>
    <t>Vendor #8</t>
  </si>
  <si>
    <t>Vendor #9</t>
  </si>
  <si>
    <t>Vendor #10</t>
  </si>
  <si>
    <t>Vendor 4</t>
  </si>
  <si>
    <t>Vendor 5</t>
  </si>
  <si>
    <t xml:space="preserve">Vendor </t>
  </si>
  <si>
    <t>Vendor 7</t>
  </si>
  <si>
    <t>Vendor 8</t>
  </si>
  <si>
    <t>Vendor 9</t>
  </si>
  <si>
    <t>Vendor 10</t>
  </si>
  <si>
    <t>Evaluator2</t>
  </si>
  <si>
    <t>Evaluator3</t>
  </si>
  <si>
    <t>Vendor 6</t>
  </si>
  <si>
    <t>Total</t>
  </si>
  <si>
    <t xml:space="preserve">Average </t>
  </si>
  <si>
    <t>Number of Tech Evaluators</t>
  </si>
  <si>
    <t>Price Points</t>
  </si>
  <si>
    <t>Evaluation Team Size</t>
  </si>
  <si>
    <t>Vendor Cumlative Score</t>
  </si>
  <si>
    <t>Richard Kobal</t>
  </si>
  <si>
    <t>F.3.1.1</t>
  </si>
  <si>
    <t>F.3.1.2</t>
  </si>
  <si>
    <t>F.3.1.3</t>
  </si>
  <si>
    <t>F.3.1.4</t>
  </si>
  <si>
    <t>F.3.1.5</t>
  </si>
  <si>
    <t>F.3.1.6</t>
  </si>
  <si>
    <t>F.3.1.7</t>
  </si>
  <si>
    <t>F.3.1.8</t>
  </si>
  <si>
    <t>F.3.1.9</t>
  </si>
  <si>
    <t>F.3.1.10</t>
  </si>
  <si>
    <t>F.3.1.11</t>
  </si>
  <si>
    <t>F.3.1.12</t>
  </si>
  <si>
    <t>F.3.1.13</t>
  </si>
  <si>
    <t>F.3.1.14</t>
  </si>
  <si>
    <t>F.3.1.15</t>
  </si>
  <si>
    <t>F.3.1.16</t>
  </si>
  <si>
    <t>Brad Smith</t>
  </si>
  <si>
    <t>David Ervin</t>
  </si>
  <si>
    <t>William Downing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</si>
</sst>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409]* #,##0.00_);_([$$-409]* \(#,##0.00\);_([$$-409]* &quot;-&quot;??_);_(@_)"/>
  </numFmts>
  <fonts count="17" x14ac:knownFonts="1">
    <font>
      <sz val="11"/>
      <color theme="1"/>
      <name val="Calibri"/>
      <family val="2"/>
      <scheme val="minor"/>
    </font>
    <font>
      <b/>
      <sz val="11"/>
      <color theme="1"/>
      <name val="Calibri"/>
      <family val="2"/>
      <scheme val="minor"/>
    </font>
    <font>
      <sz val="11"/>
      <color theme="1"/>
      <name val="Calibri"/>
      <family val="2"/>
      <scheme val="minor"/>
    </font>
    <font>
      <b/>
      <i/>
      <sz val="14"/>
      <color theme="1"/>
      <name val="Calibri"/>
      <family val="2"/>
      <scheme val="minor"/>
    </font>
    <font>
      <b/>
      <sz val="10"/>
      <color theme="1"/>
      <name val="Calibri"/>
      <family val="2"/>
      <scheme val="minor"/>
    </font>
    <font>
      <b/>
      <sz val="11"/>
      <name val="Calibri"/>
      <family val="2"/>
      <scheme val="minor"/>
    </font>
    <font>
      <sz val="11"/>
      <color theme="9" tint="0.79998168889431442"/>
      <name val="Calibri"/>
      <family val="2"/>
      <scheme val="minor"/>
    </font>
    <font>
      <sz val="11"/>
      <name val="Calibri"/>
      <family val="2"/>
      <scheme val="minor"/>
    </font>
    <font>
      <b/>
      <sz val="16"/>
      <color theme="1"/>
      <name val="Calibri"/>
      <family val="2"/>
      <scheme val="minor"/>
    </font>
    <font>
      <sz val="11"/>
      <color rgb="FFFF0000"/>
      <name val="Calibri"/>
      <family val="2"/>
      <scheme val="minor"/>
    </font>
    <font>
      <i/>
      <sz val="11"/>
      <color rgb="FFFF0000"/>
      <name val="Calibri"/>
      <family val="2"/>
      <scheme val="minor"/>
    </font>
    <font>
      <sz val="11"/>
      <color rgb="FF000000"/>
      <name val="Calibri"/>
      <family val="2"/>
    </font>
    <font>
      <b/>
      <sz val="11"/>
      <color theme="0"/>
      <name val="Calibri"/>
      <family val="2"/>
      <scheme val="minor"/>
    </font>
    <font>
      <u/>
      <sz val="11"/>
      <color theme="10"/>
      <name val="Calibri"/>
      <family val="2"/>
      <scheme val="minor"/>
    </font>
    <font>
      <u/>
      <sz val="11"/>
      <color indexed="12"/>
      <name val="Calibri"/>
      <family val="2"/>
      <scheme val="minor"/>
    </font>
    <font>
      <sz val="11"/>
      <color rgb="FF00B050"/>
      <name val="Calibri"/>
      <family val="2"/>
      <scheme val="minor"/>
    </font>
    <font>
      <sz val="8"/>
      <name val="Calibri"/>
      <family val="2"/>
      <scheme val="minor"/>
    </font>
  </fonts>
  <fills count="16">
    <fill>
      <patternFill patternType="none"/>
    </fill>
    <fill>
      <patternFill patternType="gray125"/>
    </fill>
    <fill>
      <patternFill patternType="solid">
        <fgColor theme="6" tint="0.79998168889431442"/>
        <bgColor indexed="64"/>
      </patternFill>
    </fill>
    <fill>
      <patternFill patternType="solid">
        <fgColor rgb="FF00B050"/>
        <bgColor indexed="64"/>
      </patternFill>
    </fill>
    <fill>
      <patternFill patternType="solid">
        <fgColor theme="7"/>
        <bgColor indexed="64"/>
      </patternFill>
    </fill>
    <fill>
      <patternFill patternType="solid">
        <fgColor rgb="FF00B0F0"/>
        <bgColor indexed="64"/>
      </patternFill>
    </fill>
    <fill>
      <patternFill patternType="solid">
        <fgColor rgb="FFFFC000"/>
        <bgColor indexed="64"/>
      </patternFill>
    </fill>
    <fill>
      <patternFill patternType="solid">
        <fgColor theme="5" tint="0.39997558519241921"/>
        <bgColor indexed="64"/>
      </patternFill>
    </fill>
    <fill>
      <patternFill patternType="solid">
        <fgColor rgb="FFFF0000"/>
        <bgColor indexed="64"/>
      </patternFill>
    </fill>
    <fill>
      <patternFill patternType="solid">
        <fgColor rgb="FF002856"/>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4" tint="0.79998168889431442"/>
        <bgColor indexed="64"/>
      </patternFill>
    </fill>
  </fills>
  <borders count="29">
    <border>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auto="1"/>
      </right>
      <top style="thin">
        <color auto="1"/>
      </top>
      <bottom/>
      <diagonal/>
    </border>
    <border>
      <left style="thin">
        <color indexed="64"/>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style="medium">
        <color auto="1"/>
      </bottom>
      <diagonal/>
    </border>
    <border>
      <left style="thin">
        <color auto="1"/>
      </left>
      <right style="thin">
        <color rgb="FF000000"/>
      </right>
      <top style="medium">
        <color auto="1"/>
      </top>
      <bottom style="medium">
        <color auto="1"/>
      </bottom>
      <diagonal/>
    </border>
    <border>
      <left style="medium">
        <color rgb="FF000000"/>
      </left>
      <right style="thin">
        <color auto="1"/>
      </right>
      <top style="medium">
        <color rgb="FF000000"/>
      </top>
      <bottom style="medium">
        <color rgb="FF000000"/>
      </bottom>
      <diagonal/>
    </border>
    <border>
      <left style="thin">
        <color auto="1"/>
      </left>
      <right style="thin">
        <color auto="1"/>
      </right>
      <top style="medium">
        <color rgb="FF000000"/>
      </top>
      <bottom style="medium">
        <color rgb="FF000000"/>
      </bottom>
      <diagonal/>
    </border>
    <border>
      <left style="thin">
        <color auto="1"/>
      </left>
      <right style="medium">
        <color rgb="FF000000"/>
      </right>
      <top style="medium">
        <color rgb="FF000000"/>
      </top>
      <bottom style="medium">
        <color rgb="FF000000"/>
      </bottom>
      <diagonal/>
    </border>
    <border>
      <left/>
      <right style="thin">
        <color rgb="FF000000"/>
      </right>
      <top style="medium">
        <color auto="1"/>
      </top>
      <bottom style="medium">
        <color auto="1"/>
      </bottom>
      <diagonal/>
    </border>
    <border>
      <left style="thin">
        <color rgb="FF000000"/>
      </left>
      <right/>
      <top style="medium">
        <color auto="1"/>
      </top>
      <bottom style="medium">
        <color auto="1"/>
      </bottom>
      <diagonal/>
    </border>
    <border>
      <left style="thin">
        <color auto="1"/>
      </left>
      <right style="thin">
        <color rgb="FF000000"/>
      </right>
      <top/>
      <bottom style="medium">
        <color auto="1"/>
      </bottom>
      <diagonal/>
    </border>
    <border>
      <left/>
      <right style="thin">
        <color auto="1"/>
      </right>
      <top style="medium">
        <color auto="1"/>
      </top>
      <bottom style="medium">
        <color auto="1"/>
      </bottom>
      <diagonal/>
    </border>
    <border>
      <left/>
      <right style="thin">
        <color auto="1"/>
      </right>
      <top/>
      <bottom/>
      <diagonal/>
    </border>
  </borders>
  <cellStyleXfs count="3">
    <xf numFmtId="0" fontId="0" fillId="0" borderId="0"/>
    <xf numFmtId="44" fontId="2" fillId="0" borderId="0" applyFont="0" applyFill="0" applyBorder="0" applyAlignment="0" applyProtection="0"/>
    <xf numFmtId="0" fontId="13" fillId="0" borderId="0" applyNumberFormat="0" applyFill="0" applyBorder="0" applyAlignment="0" applyProtection="0"/>
  </cellStyleXfs>
  <cellXfs count="127">
    <xf numFmtId="0" fontId="0" fillId="0" borderId="0" xfId="0"/>
    <xf numFmtId="0" fontId="1" fillId="0" borderId="0" xfId="0" applyFont="1"/>
    <xf numFmtId="0" fontId="0" fillId="0" borderId="0" xfId="0" applyFill="1"/>
    <xf numFmtId="0" fontId="0" fillId="0" borderId="0" xfId="0" applyAlignment="1">
      <alignment wrapText="1"/>
    </xf>
    <xf numFmtId="0" fontId="0" fillId="0" borderId="0" xfId="0" applyAlignment="1">
      <alignment horizontal="center" vertical="center"/>
    </xf>
    <xf numFmtId="0" fontId="0" fillId="0" borderId="0" xfId="0" applyAlignment="1">
      <alignment vertical="center"/>
    </xf>
    <xf numFmtId="0" fontId="1" fillId="0" borderId="0" xfId="0" applyFont="1" applyAlignment="1">
      <alignment horizontal="center" vertical="center"/>
    </xf>
    <xf numFmtId="0" fontId="1" fillId="0" borderId="0" xfId="0" applyFont="1" applyAlignment="1">
      <alignment vertical="center" wrapText="1"/>
    </xf>
    <xf numFmtId="0" fontId="0" fillId="0" borderId="0" xfId="0" applyAlignment="1">
      <alignment vertical="center" wrapText="1"/>
    </xf>
    <xf numFmtId="0" fontId="1" fillId="0" borderId="6" xfId="0" applyFont="1" applyBorder="1"/>
    <xf numFmtId="0" fontId="1" fillId="0" borderId="6" xfId="0" applyFont="1" applyBorder="1" applyAlignment="1">
      <alignment horizontal="center" vertical="center"/>
    </xf>
    <xf numFmtId="0" fontId="10" fillId="0" borderId="0" xfId="0" applyFont="1" applyAlignment="1">
      <alignment vertical="center"/>
    </xf>
    <xf numFmtId="0" fontId="10" fillId="0" borderId="0" xfId="0" applyFont="1"/>
    <xf numFmtId="0" fontId="0" fillId="0" borderId="0" xfId="0" applyAlignment="1">
      <alignment horizontal="center" vertical="center" wrapText="1"/>
    </xf>
    <xf numFmtId="0" fontId="11" fillId="0" borderId="0" xfId="0" applyFont="1"/>
    <xf numFmtId="0" fontId="0" fillId="0" borderId="6" xfId="0" applyBorder="1" applyAlignment="1">
      <alignment horizontal="center"/>
    </xf>
    <xf numFmtId="0" fontId="7" fillId="4" borderId="15" xfId="0" applyFont="1" applyFill="1" applyBorder="1" applyAlignment="1">
      <alignment horizontal="center" vertical="center"/>
    </xf>
    <xf numFmtId="0" fontId="0" fillId="0" borderId="0" xfId="0" applyAlignment="1">
      <alignment horizontal="center"/>
    </xf>
    <xf numFmtId="0" fontId="7" fillId="0" borderId="8" xfId="0" applyFont="1" applyBorder="1" applyAlignment="1">
      <alignment horizontal="center" vertical="center"/>
    </xf>
    <xf numFmtId="0" fontId="7" fillId="4" borderId="8" xfId="0" applyFont="1" applyFill="1" applyBorder="1" applyAlignment="1">
      <alignment horizontal="center" vertical="center"/>
    </xf>
    <xf numFmtId="0" fontId="0" fillId="6" borderId="8" xfId="0" applyFill="1" applyBorder="1"/>
    <xf numFmtId="0" fontId="0" fillId="6" borderId="0" xfId="0" applyFill="1" applyBorder="1"/>
    <xf numFmtId="2" fontId="0" fillId="0" borderId="0" xfId="0" applyNumberFormat="1" applyBorder="1"/>
    <xf numFmtId="2" fontId="0" fillId="0" borderId="0" xfId="0" applyNumberFormat="1"/>
    <xf numFmtId="2" fontId="0" fillId="7" borderId="0" xfId="0" applyNumberFormat="1" applyFill="1"/>
    <xf numFmtId="2" fontId="0" fillId="8" borderId="0" xfId="0" applyNumberFormat="1" applyFill="1"/>
    <xf numFmtId="0" fontId="1" fillId="0" borderId="0" xfId="0" applyFont="1" applyAlignment="1">
      <alignment vertical="center"/>
    </xf>
    <xf numFmtId="0" fontId="12" fillId="9" borderId="8" xfId="0" applyFont="1" applyFill="1" applyBorder="1" applyAlignment="1">
      <alignment horizontal="center" vertical="center" wrapText="1"/>
    </xf>
    <xf numFmtId="0" fontId="12" fillId="9" borderId="8" xfId="0" applyFont="1" applyFill="1" applyBorder="1" applyAlignment="1">
      <alignment horizontal="center" vertical="center"/>
    </xf>
    <xf numFmtId="49" fontId="14" fillId="10" borderId="8" xfId="2" applyNumberFormat="1" applyFont="1" applyFill="1" applyBorder="1" applyAlignment="1" applyProtection="1">
      <alignment horizontal="left" vertical="center"/>
    </xf>
    <xf numFmtId="49" fontId="7" fillId="0" borderId="8" xfId="0" applyNumberFormat="1" applyFont="1" applyBorder="1" applyAlignment="1">
      <alignment horizontal="left" vertical="center" wrapText="1"/>
    </xf>
    <xf numFmtId="0" fontId="7" fillId="0" borderId="8" xfId="0" applyFont="1" applyBorder="1" applyAlignment="1">
      <alignment wrapText="1"/>
    </xf>
    <xf numFmtId="0" fontId="7" fillId="0" borderId="8" xfId="0" applyFont="1" applyBorder="1" applyAlignment="1">
      <alignment vertical="center" wrapText="1"/>
    </xf>
    <xf numFmtId="0" fontId="0" fillId="5" borderId="0" xfId="0" applyFill="1"/>
    <xf numFmtId="2" fontId="0" fillId="0" borderId="8" xfId="0" applyNumberFormat="1" applyBorder="1"/>
    <xf numFmtId="0" fontId="0" fillId="0" borderId="6" xfId="0" applyFill="1" applyBorder="1" applyAlignment="1">
      <alignment horizontal="center"/>
    </xf>
    <xf numFmtId="0" fontId="0" fillId="0" borderId="0" xfId="0" applyFill="1" applyBorder="1" applyAlignment="1">
      <alignment horizontal="center"/>
    </xf>
    <xf numFmtId="0" fontId="0" fillId="0" borderId="8" xfId="0" applyBorder="1" applyAlignment="1">
      <alignment wrapText="1"/>
    </xf>
    <xf numFmtId="0" fontId="0" fillId="10" borderId="8" xfId="0" applyFill="1" applyBorder="1"/>
    <xf numFmtId="0" fontId="0" fillId="0" borderId="8" xfId="0" applyBorder="1" applyAlignment="1">
      <alignment horizontal="center" vertical="center"/>
    </xf>
    <xf numFmtId="0" fontId="0" fillId="0" borderId="8" xfId="0" applyBorder="1" applyAlignment="1">
      <alignment horizontal="center"/>
    </xf>
    <xf numFmtId="0" fontId="0" fillId="11" borderId="8" xfId="0" applyFill="1" applyBorder="1"/>
    <xf numFmtId="0" fontId="0" fillId="0" borderId="8" xfId="0" applyFill="1" applyBorder="1" applyAlignment="1">
      <alignment horizontal="center"/>
    </xf>
    <xf numFmtId="0" fontId="0" fillId="0" borderId="8" xfId="0" applyBorder="1"/>
    <xf numFmtId="2" fontId="0" fillId="0" borderId="0" xfId="0" applyNumberFormat="1" applyFill="1"/>
    <xf numFmtId="0" fontId="0" fillId="0" borderId="8" xfId="0" applyBorder="1" applyAlignment="1">
      <alignment vertical="center" wrapText="1"/>
    </xf>
    <xf numFmtId="0" fontId="10" fillId="0" borderId="8" xfId="0" applyFont="1" applyBorder="1" applyAlignment="1"/>
    <xf numFmtId="0" fontId="10" fillId="0" borderId="8" xfId="0" applyFont="1" applyBorder="1"/>
    <xf numFmtId="0" fontId="0" fillId="0" borderId="8" xfId="0" applyBorder="1" applyAlignment="1">
      <alignment horizontal="center" vertical="center" wrapText="1"/>
    </xf>
    <xf numFmtId="0" fontId="1" fillId="12" borderId="0" xfId="0" applyFont="1" applyFill="1"/>
    <xf numFmtId="0" fontId="1" fillId="13" borderId="8" xfId="0" applyFont="1" applyFill="1" applyBorder="1"/>
    <xf numFmtId="0" fontId="1" fillId="14" borderId="8" xfId="0" applyFont="1" applyFill="1" applyBorder="1"/>
    <xf numFmtId="0" fontId="1" fillId="15" borderId="8" xfId="0" applyFont="1" applyFill="1" applyBorder="1"/>
    <xf numFmtId="0" fontId="1" fillId="15" borderId="0" xfId="0" applyFont="1" applyFill="1"/>
    <xf numFmtId="0" fontId="1" fillId="0" borderId="8" xfId="0" applyFont="1" applyBorder="1" applyAlignment="1">
      <alignment horizontal="center"/>
    </xf>
    <xf numFmtId="0" fontId="0" fillId="0" borderId="28" xfId="0" applyBorder="1"/>
    <xf numFmtId="0" fontId="0" fillId="0" borderId="8" xfId="0" applyBorder="1" applyAlignment="1">
      <alignment horizontal="center"/>
    </xf>
    <xf numFmtId="0" fontId="0" fillId="5" borderId="0" xfId="0" applyFill="1" applyAlignment="1">
      <alignment horizontal="center"/>
    </xf>
    <xf numFmtId="0" fontId="0" fillId="4" borderId="0" xfId="0" applyFill="1" applyBorder="1" applyAlignment="1">
      <alignment horizontal="center"/>
    </xf>
    <xf numFmtId="0" fontId="0" fillId="11" borderId="0" xfId="0" applyFill="1" applyBorder="1" applyAlignment="1">
      <alignment horizontal="center"/>
    </xf>
    <xf numFmtId="0" fontId="0" fillId="6" borderId="0" xfId="0" applyFill="1" applyBorder="1" applyAlignment="1">
      <alignment horizontal="center"/>
    </xf>
    <xf numFmtId="0" fontId="7" fillId="0" borderId="0" xfId="0" applyFont="1" applyFill="1" applyBorder="1" applyAlignment="1">
      <alignment horizontal="center" vertical="center"/>
    </xf>
    <xf numFmtId="0" fontId="0" fillId="0" borderId="0" xfId="0" applyFill="1" applyBorder="1"/>
    <xf numFmtId="0" fontId="1" fillId="0" borderId="0" xfId="0" applyFont="1" applyBorder="1" applyAlignment="1">
      <alignment horizontal="center"/>
    </xf>
    <xf numFmtId="0" fontId="0" fillId="0" borderId="0" xfId="0" applyBorder="1"/>
    <xf numFmtId="2" fontId="7" fillId="4" borderId="15" xfId="0" applyNumberFormat="1" applyFont="1" applyFill="1" applyBorder="1" applyAlignment="1">
      <alignment horizontal="center" vertical="center"/>
    </xf>
    <xf numFmtId="2" fontId="0" fillId="6" borderId="8" xfId="0" applyNumberFormat="1" applyFill="1" applyBorder="1"/>
    <xf numFmtId="2" fontId="0" fillId="0" borderId="8" xfId="0" applyNumberFormat="1" applyBorder="1" applyAlignment="1">
      <alignment wrapText="1"/>
    </xf>
    <xf numFmtId="0" fontId="0" fillId="0" borderId="8" xfId="0" applyBorder="1" applyAlignment="1">
      <alignment horizontal="center" vertical="center"/>
    </xf>
    <xf numFmtId="0" fontId="8" fillId="0" borderId="16" xfId="0" applyFont="1" applyBorder="1" applyAlignment="1">
      <alignment horizontal="center"/>
    </xf>
    <xf numFmtId="0" fontId="8" fillId="0" borderId="17" xfId="0" applyFont="1" applyBorder="1" applyAlignment="1">
      <alignment horizontal="center"/>
    </xf>
    <xf numFmtId="0" fontId="8" fillId="0" borderId="18" xfId="0" applyFont="1" applyBorder="1" applyAlignment="1">
      <alignment horizontal="center"/>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0" fillId="0" borderId="8" xfId="0" applyFill="1" applyBorder="1" applyAlignment="1">
      <alignment horizontal="center" vertical="center"/>
    </xf>
    <xf numFmtId="0" fontId="0" fillId="0" borderId="14" xfId="0" applyFill="1" applyBorder="1" applyAlignment="1">
      <alignment horizontal="center" vertical="center"/>
    </xf>
    <xf numFmtId="2" fontId="1" fillId="0" borderId="22" xfId="0" applyNumberFormat="1" applyFont="1" applyFill="1" applyBorder="1" applyAlignment="1">
      <alignment horizontal="center"/>
    </xf>
    <xf numFmtId="2" fontId="1" fillId="0" borderId="23" xfId="0" applyNumberFormat="1" applyFont="1" applyFill="1" applyBorder="1" applyAlignment="1">
      <alignment horizontal="center"/>
    </xf>
    <xf numFmtId="44" fontId="1" fillId="0" borderId="2" xfId="1" applyFont="1" applyFill="1" applyBorder="1" applyAlignment="1">
      <alignment horizontal="center" vertical="center"/>
    </xf>
    <xf numFmtId="44" fontId="1" fillId="0" borderId="4" xfId="1" applyFont="1" applyFill="1" applyBorder="1" applyAlignment="1">
      <alignment horizontal="center" vertical="center"/>
    </xf>
    <xf numFmtId="0" fontId="0" fillId="0" borderId="8" xfId="0" applyBorder="1" applyAlignment="1">
      <alignment horizontal="center"/>
    </xf>
    <xf numFmtId="2" fontId="1" fillId="0" borderId="19" xfId="0" applyNumberFormat="1" applyFont="1" applyFill="1" applyBorder="1" applyAlignment="1">
      <alignment horizontal="center"/>
    </xf>
    <xf numFmtId="2" fontId="1" fillId="0" borderId="26" xfId="0" applyNumberFormat="1" applyFont="1" applyFill="1" applyBorder="1" applyAlignment="1">
      <alignment horizontal="center"/>
    </xf>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7" fillId="0" borderId="8"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14" xfId="0" applyFont="1" applyFill="1" applyBorder="1" applyAlignment="1">
      <alignment horizontal="center" vertical="center"/>
    </xf>
    <xf numFmtId="2" fontId="5" fillId="0" borderId="25" xfId="0" applyNumberFormat="1" applyFont="1" applyFill="1" applyBorder="1" applyAlignment="1">
      <alignment horizontal="center" vertical="center"/>
    </xf>
    <xf numFmtId="2" fontId="5" fillId="0" borderId="18" xfId="0" applyNumberFormat="1" applyFont="1" applyFill="1" applyBorder="1" applyAlignment="1">
      <alignment horizontal="center" vertical="center"/>
    </xf>
    <xf numFmtId="164" fontId="1" fillId="0" borderId="2" xfId="0" applyNumberFormat="1" applyFont="1" applyFill="1" applyBorder="1" applyAlignment="1">
      <alignment horizontal="center" vertical="center"/>
    </xf>
    <xf numFmtId="0" fontId="0" fillId="0" borderId="9" xfId="0" applyFill="1" applyBorder="1" applyAlignment="1">
      <alignment horizontal="center" vertical="center"/>
    </xf>
    <xf numFmtId="0" fontId="0" fillId="0" borderId="10" xfId="0" applyFill="1" applyBorder="1" applyAlignment="1">
      <alignment horizontal="center" vertical="center"/>
    </xf>
    <xf numFmtId="0" fontId="0" fillId="0" borderId="5" xfId="0" applyFill="1" applyBorder="1" applyAlignment="1">
      <alignment horizontal="center" vertical="center"/>
    </xf>
    <xf numFmtId="0" fontId="0" fillId="0" borderId="7" xfId="0" applyFill="1" applyBorder="1" applyAlignment="1">
      <alignment horizontal="center" vertical="center"/>
    </xf>
    <xf numFmtId="2" fontId="1" fillId="0" borderId="3" xfId="0" applyNumberFormat="1" applyFont="1" applyFill="1" applyBorder="1" applyAlignment="1">
      <alignment horizontal="center"/>
    </xf>
    <xf numFmtId="2" fontId="1" fillId="0" borderId="24" xfId="0" applyNumberFormat="1" applyFont="1" applyFill="1" applyBorder="1" applyAlignment="1">
      <alignment horizontal="center"/>
    </xf>
    <xf numFmtId="0" fontId="0" fillId="0" borderId="8" xfId="0" applyBorder="1" applyAlignment="1">
      <alignment horizontal="center" vertical="center"/>
    </xf>
    <xf numFmtId="0" fontId="0" fillId="0" borderId="14" xfId="0" applyBorder="1" applyAlignment="1">
      <alignment horizontal="center" vertical="center"/>
    </xf>
    <xf numFmtId="0" fontId="0" fillId="0" borderId="0" xfId="0" applyAlignment="1">
      <alignment horizontal="left" wrapText="1"/>
    </xf>
    <xf numFmtId="0" fontId="1" fillId="0" borderId="1" xfId="0" applyFont="1" applyBorder="1" applyAlignment="1">
      <alignment horizontal="center"/>
    </xf>
    <xf numFmtId="0" fontId="1" fillId="0" borderId="2" xfId="0" applyFont="1" applyBorder="1" applyAlignment="1">
      <alignment horizont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3" fillId="2" borderId="12" xfId="0" applyFont="1" applyFill="1" applyBorder="1" applyAlignment="1">
      <alignment horizontal="left" vertical="center"/>
    </xf>
    <xf numFmtId="0" fontId="3" fillId="2" borderId="11" xfId="0" applyFont="1" applyFill="1" applyBorder="1" applyAlignment="1">
      <alignment horizontal="left" vertical="center"/>
    </xf>
    <xf numFmtId="0" fontId="3" fillId="2" borderId="13" xfId="0" applyFont="1" applyFill="1" applyBorder="1" applyAlignment="1">
      <alignment horizontal="left" vertical="center"/>
    </xf>
    <xf numFmtId="2" fontId="1" fillId="0" borderId="2" xfId="0" applyNumberFormat="1" applyFont="1" applyFill="1" applyBorder="1" applyAlignment="1">
      <alignment horizontal="center"/>
    </xf>
    <xf numFmtId="2" fontId="1" fillId="0" borderId="27" xfId="0" applyNumberFormat="1" applyFont="1" applyFill="1" applyBorder="1" applyAlignment="1">
      <alignment horizont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2" fontId="1" fillId="0" borderId="20" xfId="0" applyNumberFormat="1" applyFont="1" applyFill="1" applyBorder="1" applyAlignment="1">
      <alignment horizontal="center"/>
    </xf>
    <xf numFmtId="0" fontId="4" fillId="3" borderId="12" xfId="0" applyFont="1" applyFill="1" applyBorder="1" applyAlignment="1">
      <alignment horizontal="center" vertical="center" wrapText="1"/>
    </xf>
    <xf numFmtId="0" fontId="4" fillId="3" borderId="13" xfId="0" applyFont="1" applyFill="1" applyBorder="1" applyAlignment="1">
      <alignment horizontal="center" vertical="center" wrapText="1"/>
    </xf>
    <xf numFmtId="44" fontId="2" fillId="0" borderId="12" xfId="1" applyFont="1" applyFill="1" applyBorder="1" applyAlignment="1">
      <alignment horizontal="center" vertical="center"/>
    </xf>
    <xf numFmtId="44" fontId="2" fillId="0" borderId="13" xfId="1" applyFont="1" applyFill="1" applyBorder="1" applyAlignment="1">
      <alignment horizontal="center" vertical="center"/>
    </xf>
    <xf numFmtId="44" fontId="2" fillId="0" borderId="8" xfId="1" applyFont="1" applyFill="1" applyBorder="1" applyAlignment="1">
      <alignment horizontal="center" vertical="center"/>
    </xf>
    <xf numFmtId="0" fontId="1" fillId="0" borderId="8" xfId="0" applyFont="1" applyBorder="1" applyAlignment="1">
      <alignment horizontal="center" vertical="center" wrapText="1"/>
    </xf>
    <xf numFmtId="0" fontId="9" fillId="0" borderId="0" xfId="0" applyFont="1" applyAlignment="1">
      <alignment horizontal="left" wrapText="1"/>
    </xf>
    <xf numFmtId="0" fontId="3" fillId="3" borderId="12" xfId="0" applyFont="1" applyFill="1" applyBorder="1" applyAlignment="1">
      <alignment horizontal="left" vertical="center"/>
    </xf>
    <xf numFmtId="0" fontId="3" fillId="3" borderId="11" xfId="0" applyFont="1" applyFill="1" applyBorder="1" applyAlignment="1">
      <alignment horizontal="left" vertical="center"/>
    </xf>
    <xf numFmtId="0" fontId="3" fillId="3" borderId="13" xfId="0" applyFont="1" applyFill="1" applyBorder="1" applyAlignment="1">
      <alignment horizontal="left" vertical="center"/>
    </xf>
    <xf numFmtId="0" fontId="0" fillId="5" borderId="0" xfId="0" applyFill="1" applyAlignment="1">
      <alignment horizontal="center"/>
    </xf>
    <xf numFmtId="0" fontId="0" fillId="4" borderId="6" xfId="0" applyFill="1" applyBorder="1" applyAlignment="1">
      <alignment horizontal="center"/>
    </xf>
    <xf numFmtId="0" fontId="1" fillId="6" borderId="12" xfId="0" applyFont="1" applyFill="1" applyBorder="1" applyAlignment="1">
      <alignment horizontal="center"/>
    </xf>
    <xf numFmtId="0" fontId="0" fillId="0" borderId="11" xfId="0" applyBorder="1"/>
    <xf numFmtId="0" fontId="0" fillId="0" borderId="13" xfId="0" applyBorder="1"/>
  </cellXfs>
  <cellStyles count="3">
    <cellStyle name="Currency" xfId="1" builtinId="4"/>
    <cellStyle name="Hyperlink" xfId="2" builtinId="8"/>
    <cellStyle name="Normal" xfId="0" builtinId="0"/>
  </cellStyles>
  <dxfs count="2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35"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E2977-BE88-412B-8462-4D2E87B38DDF}">
  <dimension ref="A2:C10"/>
  <sheetViews>
    <sheetView workbookViewId="0">
      <selection activeCell="C23" sqref="C23"/>
    </sheetView>
  </sheetViews>
  <sheetFormatPr defaultRowHeight="14.25" x14ac:dyDescent="0.45"/>
  <cols>
    <col min="1" max="1" width="18.73046875" bestFit="1" customWidth="1"/>
    <col min="2" max="2" width="68.3984375" customWidth="1"/>
    <col min="3" max="3" width="111" customWidth="1"/>
  </cols>
  <sheetData>
    <row r="2" spans="1:3" x14ac:dyDescent="0.45">
      <c r="A2" s="27" t="s">
        <v>63</v>
      </c>
      <c r="B2" s="28" t="s">
        <v>2</v>
      </c>
      <c r="C2" s="28" t="s">
        <v>47</v>
      </c>
    </row>
    <row r="3" spans="1:3" x14ac:dyDescent="0.45">
      <c r="A3" s="29" t="s">
        <v>0</v>
      </c>
      <c r="B3" s="30" t="s">
        <v>48</v>
      </c>
      <c r="C3" s="31" t="s">
        <v>49</v>
      </c>
    </row>
    <row r="4" spans="1:3" ht="42.75" x14ac:dyDescent="0.45">
      <c r="A4" s="29" t="s">
        <v>50</v>
      </c>
      <c r="B4" s="30" t="s">
        <v>51</v>
      </c>
      <c r="C4" s="31" t="s">
        <v>52</v>
      </c>
    </row>
    <row r="5" spans="1:3" x14ac:dyDescent="0.45">
      <c r="A5" s="29" t="s">
        <v>53</v>
      </c>
      <c r="B5" s="30" t="s">
        <v>54</v>
      </c>
      <c r="C5" s="31" t="s">
        <v>56</v>
      </c>
    </row>
    <row r="6" spans="1:3" ht="42.75" x14ac:dyDescent="0.45">
      <c r="A6" s="29" t="s">
        <v>65</v>
      </c>
      <c r="B6" s="30" t="s">
        <v>57</v>
      </c>
      <c r="C6" s="31" t="s">
        <v>59</v>
      </c>
    </row>
    <row r="7" spans="1:3" ht="99.75" x14ac:dyDescent="0.45">
      <c r="A7" s="29" t="s">
        <v>60</v>
      </c>
      <c r="B7" s="30" t="s">
        <v>61</v>
      </c>
      <c r="C7" s="31" t="s">
        <v>62</v>
      </c>
    </row>
    <row r="8" spans="1:3" ht="28.5" x14ac:dyDescent="0.45">
      <c r="A8" s="29" t="s">
        <v>55</v>
      </c>
      <c r="B8" s="32" t="s">
        <v>66</v>
      </c>
      <c r="C8" s="31" t="s">
        <v>77</v>
      </c>
    </row>
    <row r="9" spans="1:3" x14ac:dyDescent="0.45">
      <c r="A9" s="29" t="s">
        <v>74</v>
      </c>
      <c r="B9" s="32" t="s">
        <v>75</v>
      </c>
      <c r="C9" s="31" t="s">
        <v>76</v>
      </c>
    </row>
    <row r="10" spans="1:3" ht="42.75" x14ac:dyDescent="0.45">
      <c r="A10" s="38" t="s">
        <v>70</v>
      </c>
      <c r="B10" s="37" t="s">
        <v>71</v>
      </c>
      <c r="C10" s="31" t="s">
        <v>72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68812-090F-4CA9-A874-431AEAD2A516}">
  <dimension ref="A1:I18"/>
  <sheetViews>
    <sheetView workbookViewId="0">
      <selection activeCell="E49" sqref="E48:E49"/>
    </sheetView>
  </sheetViews>
  <sheetFormatPr defaultRowHeight="14.25" x14ac:dyDescent="0.45"/>
  <cols>
    <col min="1" max="4" width="10.73046875" customWidth="1"/>
    <col min="5" max="5" width="12.86328125" customWidth="1"/>
    <col min="6" max="6" width="16.265625" bestFit="1" customWidth="1"/>
    <col min="7" max="7" width="15.86328125" bestFit="1" customWidth="1"/>
  </cols>
  <sheetData>
    <row r="1" spans="1:9" ht="28.5" x14ac:dyDescent="0.45">
      <c r="A1" s="17" t="s">
        <v>23</v>
      </c>
      <c r="B1" t="s">
        <v>22</v>
      </c>
      <c r="C1" t="s">
        <v>26</v>
      </c>
      <c r="D1" t="s">
        <v>25</v>
      </c>
      <c r="E1" t="s">
        <v>34</v>
      </c>
      <c r="F1" t="s">
        <v>35</v>
      </c>
      <c r="G1" s="3" t="s">
        <v>64</v>
      </c>
      <c r="H1" t="s">
        <v>36</v>
      </c>
      <c r="I1" t="s">
        <v>37</v>
      </c>
    </row>
    <row r="2" spans="1:9" x14ac:dyDescent="0.45">
      <c r="A2" s="18" t="s">
        <v>116</v>
      </c>
      <c r="B2" s="41"/>
      <c r="C2" s="41"/>
      <c r="D2" s="41"/>
      <c r="E2" s="22" t="e">
        <f>AVERAGE(B2:D2)</f>
        <v>#DIV/0!</v>
      </c>
      <c r="F2" s="23" t="e">
        <f>1.5*_xlfn.STDEV.S(B2:D2)</f>
        <v>#DIV/0!</v>
      </c>
      <c r="G2" s="23">
        <f>Data!B2</f>
        <v>5</v>
      </c>
      <c r="H2" s="24" t="e">
        <f t="shared" ref="H2:H17" si="0">MAX(0,SUM(E2-F2))</f>
        <v>#DIV/0!</v>
      </c>
      <c r="I2" s="25" t="e">
        <f t="shared" ref="I2:I5" si="1">MIN(G2,SUM(E2+F2))</f>
        <v>#DIV/0!</v>
      </c>
    </row>
    <row r="3" spans="1:9" x14ac:dyDescent="0.45">
      <c r="A3" s="18" t="s">
        <v>117</v>
      </c>
      <c r="B3" s="41"/>
      <c r="C3" s="41"/>
      <c r="D3" s="41"/>
      <c r="E3" s="22" t="e">
        <f t="shared" ref="E3:E17" si="2">AVERAGE(B3:D3)</f>
        <v>#DIV/0!</v>
      </c>
      <c r="F3" s="23" t="e">
        <f t="shared" ref="F3:F17" si="3">1.5*_xlfn.STDEV.S(B3:D3)</f>
        <v>#DIV/0!</v>
      </c>
      <c r="G3" s="23">
        <f>Data!B3</f>
        <v>5</v>
      </c>
      <c r="H3" s="24" t="e">
        <f t="shared" si="0"/>
        <v>#DIV/0!</v>
      </c>
      <c r="I3" s="25" t="e">
        <f t="shared" si="1"/>
        <v>#DIV/0!</v>
      </c>
    </row>
    <row r="4" spans="1:9" x14ac:dyDescent="0.45">
      <c r="A4" s="18" t="s">
        <v>118</v>
      </c>
      <c r="B4" s="41"/>
      <c r="C4" s="41"/>
      <c r="D4" s="41"/>
      <c r="E4" s="22" t="e">
        <f t="shared" si="2"/>
        <v>#DIV/0!</v>
      </c>
      <c r="F4" s="23" t="e">
        <f t="shared" si="3"/>
        <v>#DIV/0!</v>
      </c>
      <c r="G4" s="23">
        <f>Data!B4</f>
        <v>70</v>
      </c>
      <c r="H4" s="24" t="e">
        <f t="shared" si="0"/>
        <v>#DIV/0!</v>
      </c>
      <c r="I4" s="25" t="e">
        <f t="shared" si="1"/>
        <v>#DIV/0!</v>
      </c>
    </row>
    <row r="5" spans="1:9" x14ac:dyDescent="0.45">
      <c r="A5" s="18" t="s">
        <v>119</v>
      </c>
      <c r="B5" s="41"/>
      <c r="C5" s="41"/>
      <c r="D5" s="41"/>
      <c r="E5" s="22" t="e">
        <f t="shared" si="2"/>
        <v>#DIV/0!</v>
      </c>
      <c r="F5" s="23" t="e">
        <f t="shared" si="3"/>
        <v>#DIV/0!</v>
      </c>
      <c r="G5" s="23">
        <f>Data!B5</f>
        <v>5</v>
      </c>
      <c r="H5" s="24" t="e">
        <f t="shared" si="0"/>
        <v>#DIV/0!</v>
      </c>
      <c r="I5" s="25" t="e">
        <f t="shared" si="1"/>
        <v>#DIV/0!</v>
      </c>
    </row>
    <row r="6" spans="1:9" x14ac:dyDescent="0.45">
      <c r="A6" s="18" t="s">
        <v>120</v>
      </c>
      <c r="B6" s="41"/>
      <c r="C6" s="41"/>
      <c r="D6" s="41"/>
      <c r="E6" s="22" t="e">
        <f t="shared" si="2"/>
        <v>#DIV/0!</v>
      </c>
      <c r="F6" s="23" t="e">
        <f t="shared" si="3"/>
        <v>#DIV/0!</v>
      </c>
      <c r="G6" s="23">
        <f>Data!B6</f>
        <v>25</v>
      </c>
      <c r="H6" s="24" t="e">
        <f t="shared" si="0"/>
        <v>#DIV/0!</v>
      </c>
      <c r="I6" s="25" t="e">
        <f>MIN(G6,SUM(E6+F6))</f>
        <v>#DIV/0!</v>
      </c>
    </row>
    <row r="7" spans="1:9" x14ac:dyDescent="0.45">
      <c r="A7" s="18" t="s">
        <v>121</v>
      </c>
      <c r="B7" s="41"/>
      <c r="C7" s="41"/>
      <c r="D7" s="41"/>
      <c r="E7" s="22" t="e">
        <f t="shared" si="2"/>
        <v>#DIV/0!</v>
      </c>
      <c r="F7" s="23" t="e">
        <f t="shared" si="3"/>
        <v>#DIV/0!</v>
      </c>
      <c r="G7" s="23">
        <f>Data!B7</f>
        <v>33</v>
      </c>
      <c r="H7" s="24" t="e">
        <f t="shared" si="0"/>
        <v>#DIV/0!</v>
      </c>
      <c r="I7" s="25" t="e">
        <f t="shared" ref="I7:I17" si="4">MIN(G7,SUM(E7+F7))</f>
        <v>#DIV/0!</v>
      </c>
    </row>
    <row r="8" spans="1:9" x14ac:dyDescent="0.45">
      <c r="A8" s="18" t="s">
        <v>122</v>
      </c>
      <c r="B8" s="41"/>
      <c r="C8" s="41"/>
      <c r="D8" s="41"/>
      <c r="E8" s="22" t="e">
        <f t="shared" si="2"/>
        <v>#DIV/0!</v>
      </c>
      <c r="F8" s="23" t="e">
        <f t="shared" si="3"/>
        <v>#DIV/0!</v>
      </c>
      <c r="G8" s="23">
        <f>Data!B8</f>
        <v>33</v>
      </c>
      <c r="H8" s="24" t="e">
        <f t="shared" si="0"/>
        <v>#DIV/0!</v>
      </c>
      <c r="I8" s="25" t="e">
        <f t="shared" si="4"/>
        <v>#DIV/0!</v>
      </c>
    </row>
    <row r="9" spans="1:9" x14ac:dyDescent="0.45">
      <c r="A9" s="18" t="s">
        <v>123</v>
      </c>
      <c r="B9" s="41"/>
      <c r="C9" s="41"/>
      <c r="D9" s="41"/>
      <c r="E9" s="22" t="e">
        <f t="shared" si="2"/>
        <v>#DIV/0!</v>
      </c>
      <c r="F9" s="23" t="e">
        <f t="shared" si="3"/>
        <v>#DIV/0!</v>
      </c>
      <c r="G9" s="23">
        <f>Data!B9</f>
        <v>34</v>
      </c>
      <c r="H9" s="24" t="e">
        <f t="shared" si="0"/>
        <v>#DIV/0!</v>
      </c>
      <c r="I9" s="25" t="e">
        <f t="shared" si="4"/>
        <v>#DIV/0!</v>
      </c>
    </row>
    <row r="10" spans="1:9" x14ac:dyDescent="0.45">
      <c r="A10" s="18" t="s">
        <v>124</v>
      </c>
      <c r="B10" s="41"/>
      <c r="C10" s="41"/>
      <c r="D10" s="41"/>
      <c r="E10" s="22" t="e">
        <f t="shared" si="2"/>
        <v>#DIV/0!</v>
      </c>
      <c r="F10" s="23" t="e">
        <f t="shared" si="3"/>
        <v>#DIV/0!</v>
      </c>
      <c r="G10" s="23">
        <f>Data!B10</f>
        <v>33</v>
      </c>
      <c r="H10" s="24" t="e">
        <f t="shared" si="0"/>
        <v>#DIV/0!</v>
      </c>
      <c r="I10" s="25" t="e">
        <f t="shared" si="4"/>
        <v>#DIV/0!</v>
      </c>
    </row>
    <row r="11" spans="1:9" x14ac:dyDescent="0.45">
      <c r="A11" s="18" t="s">
        <v>125</v>
      </c>
      <c r="B11" s="41"/>
      <c r="C11" s="41"/>
      <c r="D11" s="41"/>
      <c r="E11" s="22" t="e">
        <f t="shared" si="2"/>
        <v>#DIV/0!</v>
      </c>
      <c r="F11" s="23" t="e">
        <f t="shared" si="3"/>
        <v>#DIV/0!</v>
      </c>
      <c r="G11" s="23">
        <f>Data!B11</f>
        <v>33</v>
      </c>
      <c r="H11" s="24" t="e">
        <f t="shared" si="0"/>
        <v>#DIV/0!</v>
      </c>
      <c r="I11" s="25" t="e">
        <f t="shared" si="4"/>
        <v>#DIV/0!</v>
      </c>
    </row>
    <row r="12" spans="1:9" x14ac:dyDescent="0.45">
      <c r="A12" s="18" t="s">
        <v>126</v>
      </c>
      <c r="B12" s="41"/>
      <c r="C12" s="41"/>
      <c r="D12" s="41"/>
      <c r="E12" s="22" t="e">
        <f t="shared" si="2"/>
        <v>#DIV/0!</v>
      </c>
      <c r="F12" s="23" t="e">
        <f t="shared" si="3"/>
        <v>#DIV/0!</v>
      </c>
      <c r="G12" s="23">
        <f>Data!B12</f>
        <v>34</v>
      </c>
      <c r="H12" s="24" t="e">
        <f t="shared" si="0"/>
        <v>#DIV/0!</v>
      </c>
      <c r="I12" s="25" t="e">
        <f t="shared" si="4"/>
        <v>#DIV/0!</v>
      </c>
    </row>
    <row r="13" spans="1:9" x14ac:dyDescent="0.45">
      <c r="A13" s="18" t="s">
        <v>127</v>
      </c>
      <c r="B13" s="41"/>
      <c r="C13" s="41"/>
      <c r="D13" s="41"/>
      <c r="E13" s="22" t="e">
        <f t="shared" si="2"/>
        <v>#DIV/0!</v>
      </c>
      <c r="F13" s="23" t="e">
        <f t="shared" si="3"/>
        <v>#DIV/0!</v>
      </c>
      <c r="G13" s="23">
        <f>Data!B13</f>
        <v>35</v>
      </c>
      <c r="H13" s="24" t="e">
        <f t="shared" si="0"/>
        <v>#DIV/0!</v>
      </c>
      <c r="I13" s="25" t="e">
        <f t="shared" si="4"/>
        <v>#DIV/0!</v>
      </c>
    </row>
    <row r="14" spans="1:9" x14ac:dyDescent="0.45">
      <c r="A14" s="18" t="s">
        <v>128</v>
      </c>
      <c r="B14" s="41"/>
      <c r="C14" s="41"/>
      <c r="D14" s="41"/>
      <c r="E14" s="22" t="e">
        <f t="shared" si="2"/>
        <v>#DIV/0!</v>
      </c>
      <c r="F14" s="23" t="e">
        <f t="shared" si="3"/>
        <v>#DIV/0!</v>
      </c>
      <c r="G14" s="23">
        <f>Data!B14</f>
        <v>35</v>
      </c>
      <c r="H14" s="24" t="e">
        <f t="shared" si="0"/>
        <v>#DIV/0!</v>
      </c>
      <c r="I14" s="25" t="e">
        <f t="shared" si="4"/>
        <v>#DIV/0!</v>
      </c>
    </row>
    <row r="15" spans="1:9" x14ac:dyDescent="0.45">
      <c r="A15" s="18" t="s">
        <v>129</v>
      </c>
      <c r="B15" s="41"/>
      <c r="C15" s="41"/>
      <c r="D15" s="41"/>
      <c r="E15" s="22" t="e">
        <f t="shared" si="2"/>
        <v>#DIV/0!</v>
      </c>
      <c r="F15" s="23" t="e">
        <f t="shared" si="3"/>
        <v>#DIV/0!</v>
      </c>
      <c r="G15" s="23">
        <f>Data!B15</f>
        <v>5</v>
      </c>
      <c r="H15" s="24" t="e">
        <f t="shared" si="0"/>
        <v>#DIV/0!</v>
      </c>
      <c r="I15" s="25" t="e">
        <f t="shared" si="4"/>
        <v>#DIV/0!</v>
      </c>
    </row>
    <row r="16" spans="1:9" x14ac:dyDescent="0.45">
      <c r="A16" s="18" t="s">
        <v>130</v>
      </c>
      <c r="B16" s="41"/>
      <c r="C16" s="41"/>
      <c r="D16" s="41"/>
      <c r="E16" s="22" t="e">
        <f t="shared" si="2"/>
        <v>#DIV/0!</v>
      </c>
      <c r="F16" s="23" t="e">
        <f t="shared" si="3"/>
        <v>#DIV/0!</v>
      </c>
      <c r="G16" s="23">
        <f>Data!B16</f>
        <v>5</v>
      </c>
      <c r="H16" s="24" t="e">
        <f t="shared" si="0"/>
        <v>#DIV/0!</v>
      </c>
      <c r="I16" s="25" t="e">
        <f t="shared" si="4"/>
        <v>#DIV/0!</v>
      </c>
    </row>
    <row r="17" spans="1:9" x14ac:dyDescent="0.45">
      <c r="A17" s="18" t="s">
        <v>131</v>
      </c>
      <c r="B17" s="41"/>
      <c r="C17" s="41"/>
      <c r="D17" s="41"/>
      <c r="E17" s="22" t="e">
        <f t="shared" si="2"/>
        <v>#DIV/0!</v>
      </c>
      <c r="F17" s="23" t="e">
        <f t="shared" si="3"/>
        <v>#DIV/0!</v>
      </c>
      <c r="G17" s="23">
        <f>Data!B17</f>
        <v>10</v>
      </c>
      <c r="H17" s="24" t="e">
        <f t="shared" si="0"/>
        <v>#DIV/0!</v>
      </c>
      <c r="I17" s="25" t="e">
        <f t="shared" si="4"/>
        <v>#DIV/0!</v>
      </c>
    </row>
    <row r="18" spans="1:9" x14ac:dyDescent="0.45">
      <c r="A18" s="19" t="s">
        <v>24</v>
      </c>
      <c r="B18" s="20">
        <f>SUM(B2:B17)</f>
        <v>0</v>
      </c>
      <c r="C18" s="20">
        <f>SUM(C2:C17)</f>
        <v>0</v>
      </c>
      <c r="D18" s="20">
        <f>SUM(D2:D17)</f>
        <v>0</v>
      </c>
      <c r="E18" s="21"/>
    </row>
  </sheetData>
  <phoneticPr fontId="16" type="noConversion"/>
  <conditionalFormatting sqref="B2:D17">
    <cfRule type="expression" dxfId="16" priority="1">
      <formula>OR(B2&lt;$H2,B2&gt;$I2,B2=0,AND($G2&lt;&gt;"",ISNUMBER(B2),B2=VALUE($G2)))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E8274-6478-4B0C-A5E1-7C6941B4D468}">
  <dimension ref="A1:I18"/>
  <sheetViews>
    <sheetView workbookViewId="0">
      <selection activeCell="D34" sqref="D34"/>
    </sheetView>
  </sheetViews>
  <sheetFormatPr defaultRowHeight="14.25" x14ac:dyDescent="0.45"/>
  <cols>
    <col min="1" max="4" width="10.73046875" customWidth="1"/>
    <col min="5" max="5" width="12.86328125" customWidth="1"/>
    <col min="6" max="6" width="16.265625" bestFit="1" customWidth="1"/>
    <col min="7" max="7" width="15.86328125" bestFit="1" customWidth="1"/>
  </cols>
  <sheetData>
    <row r="1" spans="1:9" ht="28.5" x14ac:dyDescent="0.45">
      <c r="A1" s="17" t="s">
        <v>23</v>
      </c>
      <c r="B1" t="s">
        <v>22</v>
      </c>
      <c r="C1" t="s">
        <v>26</v>
      </c>
      <c r="D1" t="s">
        <v>25</v>
      </c>
      <c r="E1" t="s">
        <v>34</v>
      </c>
      <c r="F1" t="s">
        <v>35</v>
      </c>
      <c r="G1" s="3" t="s">
        <v>64</v>
      </c>
      <c r="H1" t="s">
        <v>36</v>
      </c>
      <c r="I1" t="s">
        <v>37</v>
      </c>
    </row>
    <row r="2" spans="1:9" x14ac:dyDescent="0.45">
      <c r="A2" s="18" t="s">
        <v>116</v>
      </c>
      <c r="B2" s="41"/>
      <c r="C2" s="41"/>
      <c r="D2" s="41"/>
      <c r="E2" s="22" t="e">
        <f>AVERAGE(B2:D2)</f>
        <v>#DIV/0!</v>
      </c>
      <c r="F2" s="23" t="e">
        <f>1.5*_xlfn.STDEV.S(B2:D2)</f>
        <v>#DIV/0!</v>
      </c>
      <c r="G2" s="23">
        <f>Data!B2</f>
        <v>5</v>
      </c>
      <c r="H2" s="24" t="e">
        <f t="shared" ref="H2:H17" si="0">MAX(0,SUM(E2-F2))</f>
        <v>#DIV/0!</v>
      </c>
      <c r="I2" s="25" t="e">
        <f t="shared" ref="I2:I5" si="1">MIN(G2,SUM(E2+F2))</f>
        <v>#DIV/0!</v>
      </c>
    </row>
    <row r="3" spans="1:9" x14ac:dyDescent="0.45">
      <c r="A3" s="18" t="s">
        <v>117</v>
      </c>
      <c r="B3" s="41"/>
      <c r="C3" s="41"/>
      <c r="D3" s="41"/>
      <c r="E3" s="22" t="e">
        <f t="shared" ref="E3:E17" si="2">AVERAGE(B3:D3)</f>
        <v>#DIV/0!</v>
      </c>
      <c r="F3" s="23" t="e">
        <f t="shared" ref="F3:F17" si="3">1.5*_xlfn.STDEV.S(B3:D3)</f>
        <v>#DIV/0!</v>
      </c>
      <c r="G3" s="23">
        <f>Data!B3</f>
        <v>5</v>
      </c>
      <c r="H3" s="24" t="e">
        <f t="shared" si="0"/>
        <v>#DIV/0!</v>
      </c>
      <c r="I3" s="25" t="e">
        <f t="shared" si="1"/>
        <v>#DIV/0!</v>
      </c>
    </row>
    <row r="4" spans="1:9" x14ac:dyDescent="0.45">
      <c r="A4" s="18" t="s">
        <v>118</v>
      </c>
      <c r="B4" s="41"/>
      <c r="C4" s="41"/>
      <c r="D4" s="41"/>
      <c r="E4" s="22" t="e">
        <f t="shared" si="2"/>
        <v>#DIV/0!</v>
      </c>
      <c r="F4" s="23" t="e">
        <f t="shared" si="3"/>
        <v>#DIV/0!</v>
      </c>
      <c r="G4" s="23">
        <f>Data!B4</f>
        <v>70</v>
      </c>
      <c r="H4" s="24" t="e">
        <f t="shared" si="0"/>
        <v>#DIV/0!</v>
      </c>
      <c r="I4" s="25" t="e">
        <f t="shared" si="1"/>
        <v>#DIV/0!</v>
      </c>
    </row>
    <row r="5" spans="1:9" x14ac:dyDescent="0.45">
      <c r="A5" s="18" t="s">
        <v>119</v>
      </c>
      <c r="B5" s="41"/>
      <c r="C5" s="41"/>
      <c r="D5" s="41"/>
      <c r="E5" s="22" t="e">
        <f t="shared" si="2"/>
        <v>#DIV/0!</v>
      </c>
      <c r="F5" s="23" t="e">
        <f t="shared" si="3"/>
        <v>#DIV/0!</v>
      </c>
      <c r="G5" s="23">
        <f>Data!B5</f>
        <v>5</v>
      </c>
      <c r="H5" s="24" t="e">
        <f t="shared" si="0"/>
        <v>#DIV/0!</v>
      </c>
      <c r="I5" s="25" t="e">
        <f t="shared" si="1"/>
        <v>#DIV/0!</v>
      </c>
    </row>
    <row r="6" spans="1:9" x14ac:dyDescent="0.45">
      <c r="A6" s="18" t="s">
        <v>120</v>
      </c>
      <c r="B6" s="41"/>
      <c r="C6" s="41"/>
      <c r="D6" s="41"/>
      <c r="E6" s="22" t="e">
        <f t="shared" si="2"/>
        <v>#DIV/0!</v>
      </c>
      <c r="F6" s="23" t="e">
        <f t="shared" si="3"/>
        <v>#DIV/0!</v>
      </c>
      <c r="G6" s="23">
        <f>Data!B6</f>
        <v>25</v>
      </c>
      <c r="H6" s="24" t="e">
        <f t="shared" si="0"/>
        <v>#DIV/0!</v>
      </c>
      <c r="I6" s="25" t="e">
        <f>MIN(G6,SUM(E6+F6))</f>
        <v>#DIV/0!</v>
      </c>
    </row>
    <row r="7" spans="1:9" x14ac:dyDescent="0.45">
      <c r="A7" s="18" t="s">
        <v>121</v>
      </c>
      <c r="B7" s="41"/>
      <c r="C7" s="41"/>
      <c r="D7" s="41"/>
      <c r="E7" s="22" t="e">
        <f t="shared" si="2"/>
        <v>#DIV/0!</v>
      </c>
      <c r="F7" s="23" t="e">
        <f t="shared" si="3"/>
        <v>#DIV/0!</v>
      </c>
      <c r="G7" s="23">
        <f>Data!B7</f>
        <v>33</v>
      </c>
      <c r="H7" s="24" t="e">
        <f t="shared" si="0"/>
        <v>#DIV/0!</v>
      </c>
      <c r="I7" s="25" t="e">
        <f t="shared" ref="I7:I17" si="4">MIN(G7,SUM(E7+F7))</f>
        <v>#DIV/0!</v>
      </c>
    </row>
    <row r="8" spans="1:9" x14ac:dyDescent="0.45">
      <c r="A8" s="18" t="s">
        <v>122</v>
      </c>
      <c r="B8" s="41"/>
      <c r="C8" s="41"/>
      <c r="D8" s="41"/>
      <c r="E8" s="22" t="e">
        <f t="shared" si="2"/>
        <v>#DIV/0!</v>
      </c>
      <c r="F8" s="23" t="e">
        <f t="shared" si="3"/>
        <v>#DIV/0!</v>
      </c>
      <c r="G8" s="23">
        <f>Data!B8</f>
        <v>33</v>
      </c>
      <c r="H8" s="24" t="e">
        <f t="shared" si="0"/>
        <v>#DIV/0!</v>
      </c>
      <c r="I8" s="25" t="e">
        <f t="shared" si="4"/>
        <v>#DIV/0!</v>
      </c>
    </row>
    <row r="9" spans="1:9" x14ac:dyDescent="0.45">
      <c r="A9" s="18" t="s">
        <v>123</v>
      </c>
      <c r="B9" s="41"/>
      <c r="C9" s="41"/>
      <c r="D9" s="41"/>
      <c r="E9" s="22" t="e">
        <f t="shared" si="2"/>
        <v>#DIV/0!</v>
      </c>
      <c r="F9" s="23" t="e">
        <f t="shared" si="3"/>
        <v>#DIV/0!</v>
      </c>
      <c r="G9" s="23">
        <f>Data!B9</f>
        <v>34</v>
      </c>
      <c r="H9" s="24" t="e">
        <f t="shared" si="0"/>
        <v>#DIV/0!</v>
      </c>
      <c r="I9" s="25" t="e">
        <f t="shared" si="4"/>
        <v>#DIV/0!</v>
      </c>
    </row>
    <row r="10" spans="1:9" x14ac:dyDescent="0.45">
      <c r="A10" s="18" t="s">
        <v>124</v>
      </c>
      <c r="B10" s="41"/>
      <c r="C10" s="41"/>
      <c r="D10" s="41"/>
      <c r="E10" s="22" t="e">
        <f t="shared" si="2"/>
        <v>#DIV/0!</v>
      </c>
      <c r="F10" s="23" t="e">
        <f t="shared" si="3"/>
        <v>#DIV/0!</v>
      </c>
      <c r="G10" s="23">
        <f>Data!B10</f>
        <v>33</v>
      </c>
      <c r="H10" s="24" t="e">
        <f t="shared" si="0"/>
        <v>#DIV/0!</v>
      </c>
      <c r="I10" s="25" t="e">
        <f t="shared" si="4"/>
        <v>#DIV/0!</v>
      </c>
    </row>
    <row r="11" spans="1:9" x14ac:dyDescent="0.45">
      <c r="A11" s="18" t="s">
        <v>125</v>
      </c>
      <c r="B11" s="41"/>
      <c r="C11" s="41"/>
      <c r="D11" s="41"/>
      <c r="E11" s="22" t="e">
        <f t="shared" si="2"/>
        <v>#DIV/0!</v>
      </c>
      <c r="F11" s="23" t="e">
        <f t="shared" si="3"/>
        <v>#DIV/0!</v>
      </c>
      <c r="G11" s="23">
        <f>Data!B11</f>
        <v>33</v>
      </c>
      <c r="H11" s="24" t="e">
        <f t="shared" si="0"/>
        <v>#DIV/0!</v>
      </c>
      <c r="I11" s="25" t="e">
        <f t="shared" si="4"/>
        <v>#DIV/0!</v>
      </c>
    </row>
    <row r="12" spans="1:9" x14ac:dyDescent="0.45">
      <c r="A12" s="18" t="s">
        <v>126</v>
      </c>
      <c r="B12" s="41"/>
      <c r="C12" s="41"/>
      <c r="D12" s="41"/>
      <c r="E12" s="22" t="e">
        <f t="shared" si="2"/>
        <v>#DIV/0!</v>
      </c>
      <c r="F12" s="23" t="e">
        <f t="shared" si="3"/>
        <v>#DIV/0!</v>
      </c>
      <c r="G12" s="23">
        <f>Data!B12</f>
        <v>34</v>
      </c>
      <c r="H12" s="24" t="e">
        <f t="shared" si="0"/>
        <v>#DIV/0!</v>
      </c>
      <c r="I12" s="25" t="e">
        <f t="shared" si="4"/>
        <v>#DIV/0!</v>
      </c>
    </row>
    <row r="13" spans="1:9" x14ac:dyDescent="0.45">
      <c r="A13" s="18" t="s">
        <v>127</v>
      </c>
      <c r="B13" s="41"/>
      <c r="C13" s="41"/>
      <c r="D13" s="41"/>
      <c r="E13" s="22" t="e">
        <f t="shared" si="2"/>
        <v>#DIV/0!</v>
      </c>
      <c r="F13" s="23" t="e">
        <f t="shared" si="3"/>
        <v>#DIV/0!</v>
      </c>
      <c r="G13" s="23">
        <f>Data!B13</f>
        <v>35</v>
      </c>
      <c r="H13" s="24" t="e">
        <f t="shared" si="0"/>
        <v>#DIV/0!</v>
      </c>
      <c r="I13" s="25" t="e">
        <f t="shared" si="4"/>
        <v>#DIV/0!</v>
      </c>
    </row>
    <row r="14" spans="1:9" x14ac:dyDescent="0.45">
      <c r="A14" s="18" t="s">
        <v>128</v>
      </c>
      <c r="B14" s="41"/>
      <c r="C14" s="41"/>
      <c r="D14" s="41"/>
      <c r="E14" s="22" t="e">
        <f t="shared" si="2"/>
        <v>#DIV/0!</v>
      </c>
      <c r="F14" s="23" t="e">
        <f t="shared" si="3"/>
        <v>#DIV/0!</v>
      </c>
      <c r="G14" s="23">
        <f>Data!B14</f>
        <v>35</v>
      </c>
      <c r="H14" s="24" t="e">
        <f t="shared" si="0"/>
        <v>#DIV/0!</v>
      </c>
      <c r="I14" s="25" t="e">
        <f t="shared" si="4"/>
        <v>#DIV/0!</v>
      </c>
    </row>
    <row r="15" spans="1:9" x14ac:dyDescent="0.45">
      <c r="A15" s="18" t="s">
        <v>129</v>
      </c>
      <c r="B15" s="41"/>
      <c r="C15" s="41"/>
      <c r="D15" s="41"/>
      <c r="E15" s="22" t="e">
        <f t="shared" si="2"/>
        <v>#DIV/0!</v>
      </c>
      <c r="F15" s="23" t="e">
        <f t="shared" si="3"/>
        <v>#DIV/0!</v>
      </c>
      <c r="G15" s="23">
        <f>Data!B15</f>
        <v>5</v>
      </c>
      <c r="H15" s="24" t="e">
        <f t="shared" si="0"/>
        <v>#DIV/0!</v>
      </c>
      <c r="I15" s="25" t="e">
        <f t="shared" si="4"/>
        <v>#DIV/0!</v>
      </c>
    </row>
    <row r="16" spans="1:9" x14ac:dyDescent="0.45">
      <c r="A16" s="18" t="s">
        <v>130</v>
      </c>
      <c r="B16" s="41"/>
      <c r="C16" s="41"/>
      <c r="D16" s="41"/>
      <c r="E16" s="22" t="e">
        <f t="shared" si="2"/>
        <v>#DIV/0!</v>
      </c>
      <c r="F16" s="23" t="e">
        <f t="shared" si="3"/>
        <v>#DIV/0!</v>
      </c>
      <c r="G16" s="23">
        <f>Data!B16</f>
        <v>5</v>
      </c>
      <c r="H16" s="24" t="e">
        <f t="shared" si="0"/>
        <v>#DIV/0!</v>
      </c>
      <c r="I16" s="25" t="e">
        <f t="shared" si="4"/>
        <v>#DIV/0!</v>
      </c>
    </row>
    <row r="17" spans="1:9" x14ac:dyDescent="0.45">
      <c r="A17" s="18" t="s">
        <v>131</v>
      </c>
      <c r="B17" s="41"/>
      <c r="C17" s="41"/>
      <c r="D17" s="41"/>
      <c r="E17" s="22" t="e">
        <f t="shared" si="2"/>
        <v>#DIV/0!</v>
      </c>
      <c r="F17" s="23" t="e">
        <f t="shared" si="3"/>
        <v>#DIV/0!</v>
      </c>
      <c r="G17" s="23">
        <f>Data!B17</f>
        <v>10</v>
      </c>
      <c r="H17" s="24" t="e">
        <f t="shared" si="0"/>
        <v>#DIV/0!</v>
      </c>
      <c r="I17" s="25" t="e">
        <f t="shared" si="4"/>
        <v>#DIV/0!</v>
      </c>
    </row>
    <row r="18" spans="1:9" x14ac:dyDescent="0.45">
      <c r="A18" s="19" t="s">
        <v>24</v>
      </c>
      <c r="B18" s="20">
        <f>SUM(B2:B17)</f>
        <v>0</v>
      </c>
      <c r="C18" s="20">
        <f>SUM(C2:C17)</f>
        <v>0</v>
      </c>
      <c r="D18" s="20">
        <f>SUM(D2:D17)</f>
        <v>0</v>
      </c>
      <c r="E18" s="21"/>
    </row>
  </sheetData>
  <phoneticPr fontId="16" type="noConversion"/>
  <conditionalFormatting sqref="B2:D17">
    <cfRule type="expression" dxfId="15" priority="1">
      <formula>OR(B2&lt;$H2,B2&gt;$I2,B2=0,AND($G2&lt;&gt;"",ISNUMBER(B2),B2=VALUE($G2)))</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3E62F-BC12-4160-901A-BE864D684996}">
  <dimension ref="A1:I18"/>
  <sheetViews>
    <sheetView workbookViewId="0">
      <selection activeCell="G39" sqref="G39"/>
    </sheetView>
  </sheetViews>
  <sheetFormatPr defaultRowHeight="14.25" x14ac:dyDescent="0.45"/>
  <cols>
    <col min="1" max="4" width="10.73046875" customWidth="1"/>
    <col min="5" max="5" width="12.86328125" customWidth="1"/>
    <col min="6" max="6" width="16.265625" bestFit="1" customWidth="1"/>
    <col min="7" max="7" width="15.86328125" bestFit="1" customWidth="1"/>
  </cols>
  <sheetData>
    <row r="1" spans="1:9" ht="28.5" x14ac:dyDescent="0.45">
      <c r="A1" s="17" t="s">
        <v>23</v>
      </c>
      <c r="B1" t="s">
        <v>22</v>
      </c>
      <c r="C1" t="s">
        <v>26</v>
      </c>
      <c r="D1" t="s">
        <v>25</v>
      </c>
      <c r="E1" t="s">
        <v>34</v>
      </c>
      <c r="F1" t="s">
        <v>35</v>
      </c>
      <c r="G1" s="3" t="s">
        <v>64</v>
      </c>
      <c r="H1" t="s">
        <v>36</v>
      </c>
      <c r="I1" t="s">
        <v>37</v>
      </c>
    </row>
    <row r="2" spans="1:9" x14ac:dyDescent="0.45">
      <c r="A2" s="18" t="s">
        <v>116</v>
      </c>
      <c r="B2" s="41"/>
      <c r="C2" s="41"/>
      <c r="D2" s="41"/>
      <c r="E2" s="22" t="e">
        <f>AVERAGE(B2:D2)</f>
        <v>#DIV/0!</v>
      </c>
      <c r="F2" s="23" t="e">
        <f>1.5*_xlfn.STDEV.S(B2:D2)</f>
        <v>#DIV/0!</v>
      </c>
      <c r="G2" s="23">
        <f>Data!B2</f>
        <v>5</v>
      </c>
      <c r="H2" s="24" t="e">
        <f t="shared" ref="H2:H17" si="0">MAX(0,SUM(E2-F2))</f>
        <v>#DIV/0!</v>
      </c>
      <c r="I2" s="25" t="e">
        <f t="shared" ref="I2:I5" si="1">MIN(G2,SUM(E2+F2))</f>
        <v>#DIV/0!</v>
      </c>
    </row>
    <row r="3" spans="1:9" x14ac:dyDescent="0.45">
      <c r="A3" s="18" t="s">
        <v>117</v>
      </c>
      <c r="B3" s="41"/>
      <c r="C3" s="41"/>
      <c r="D3" s="41"/>
      <c r="E3" s="22" t="e">
        <f t="shared" ref="E3:E17" si="2">AVERAGE(B3:D3)</f>
        <v>#DIV/0!</v>
      </c>
      <c r="F3" s="23" t="e">
        <f t="shared" ref="F3:F17" si="3">1.5*_xlfn.STDEV.S(B3:D3)</f>
        <v>#DIV/0!</v>
      </c>
      <c r="G3" s="23">
        <f>Data!B3</f>
        <v>5</v>
      </c>
      <c r="H3" s="24" t="e">
        <f t="shared" si="0"/>
        <v>#DIV/0!</v>
      </c>
      <c r="I3" s="25" t="e">
        <f t="shared" si="1"/>
        <v>#DIV/0!</v>
      </c>
    </row>
    <row r="4" spans="1:9" x14ac:dyDescent="0.45">
      <c r="A4" s="18" t="s">
        <v>118</v>
      </c>
      <c r="B4" s="41"/>
      <c r="C4" s="41"/>
      <c r="D4" s="41"/>
      <c r="E4" s="22" t="e">
        <f t="shared" si="2"/>
        <v>#DIV/0!</v>
      </c>
      <c r="F4" s="23" t="e">
        <f t="shared" si="3"/>
        <v>#DIV/0!</v>
      </c>
      <c r="G4" s="23">
        <f>Data!B4</f>
        <v>70</v>
      </c>
      <c r="H4" s="24" t="e">
        <f t="shared" si="0"/>
        <v>#DIV/0!</v>
      </c>
      <c r="I4" s="25" t="e">
        <f t="shared" si="1"/>
        <v>#DIV/0!</v>
      </c>
    </row>
    <row r="5" spans="1:9" x14ac:dyDescent="0.45">
      <c r="A5" s="18" t="s">
        <v>119</v>
      </c>
      <c r="B5" s="41"/>
      <c r="C5" s="41"/>
      <c r="D5" s="41"/>
      <c r="E5" s="22" t="e">
        <f t="shared" si="2"/>
        <v>#DIV/0!</v>
      </c>
      <c r="F5" s="23" t="e">
        <f t="shared" si="3"/>
        <v>#DIV/0!</v>
      </c>
      <c r="G5" s="23">
        <f>Data!B5</f>
        <v>5</v>
      </c>
      <c r="H5" s="24" t="e">
        <f t="shared" si="0"/>
        <v>#DIV/0!</v>
      </c>
      <c r="I5" s="25" t="e">
        <f t="shared" si="1"/>
        <v>#DIV/0!</v>
      </c>
    </row>
    <row r="6" spans="1:9" x14ac:dyDescent="0.45">
      <c r="A6" s="18" t="s">
        <v>120</v>
      </c>
      <c r="B6" s="41"/>
      <c r="C6" s="41"/>
      <c r="D6" s="41"/>
      <c r="E6" s="22" t="e">
        <f t="shared" si="2"/>
        <v>#DIV/0!</v>
      </c>
      <c r="F6" s="23" t="e">
        <f t="shared" si="3"/>
        <v>#DIV/0!</v>
      </c>
      <c r="G6" s="23">
        <f>Data!B6</f>
        <v>25</v>
      </c>
      <c r="H6" s="24" t="e">
        <f t="shared" si="0"/>
        <v>#DIV/0!</v>
      </c>
      <c r="I6" s="25" t="e">
        <f>MIN(G6,SUM(E6+F6))</f>
        <v>#DIV/0!</v>
      </c>
    </row>
    <row r="7" spans="1:9" x14ac:dyDescent="0.45">
      <c r="A7" s="18" t="s">
        <v>121</v>
      </c>
      <c r="B7" s="41"/>
      <c r="C7" s="41"/>
      <c r="D7" s="41"/>
      <c r="E7" s="22" t="e">
        <f t="shared" si="2"/>
        <v>#DIV/0!</v>
      </c>
      <c r="F7" s="23" t="e">
        <f t="shared" si="3"/>
        <v>#DIV/0!</v>
      </c>
      <c r="G7" s="23">
        <f>Data!B7</f>
        <v>33</v>
      </c>
      <c r="H7" s="24" t="e">
        <f t="shared" si="0"/>
        <v>#DIV/0!</v>
      </c>
      <c r="I7" s="25" t="e">
        <f t="shared" ref="I7:I17" si="4">MIN(G7,SUM(E7+F7))</f>
        <v>#DIV/0!</v>
      </c>
    </row>
    <row r="8" spans="1:9" x14ac:dyDescent="0.45">
      <c r="A8" s="18" t="s">
        <v>122</v>
      </c>
      <c r="B8" s="41"/>
      <c r="C8" s="41"/>
      <c r="D8" s="41"/>
      <c r="E8" s="22" t="e">
        <f t="shared" si="2"/>
        <v>#DIV/0!</v>
      </c>
      <c r="F8" s="23" t="e">
        <f t="shared" si="3"/>
        <v>#DIV/0!</v>
      </c>
      <c r="G8" s="23">
        <f>Data!B8</f>
        <v>33</v>
      </c>
      <c r="H8" s="24" t="e">
        <f t="shared" si="0"/>
        <v>#DIV/0!</v>
      </c>
      <c r="I8" s="25" t="e">
        <f t="shared" si="4"/>
        <v>#DIV/0!</v>
      </c>
    </row>
    <row r="9" spans="1:9" x14ac:dyDescent="0.45">
      <c r="A9" s="18" t="s">
        <v>123</v>
      </c>
      <c r="B9" s="41"/>
      <c r="C9" s="41"/>
      <c r="D9" s="41"/>
      <c r="E9" s="22" t="e">
        <f t="shared" si="2"/>
        <v>#DIV/0!</v>
      </c>
      <c r="F9" s="23" t="e">
        <f t="shared" si="3"/>
        <v>#DIV/0!</v>
      </c>
      <c r="G9" s="23">
        <f>Data!B9</f>
        <v>34</v>
      </c>
      <c r="H9" s="24" t="e">
        <f t="shared" si="0"/>
        <v>#DIV/0!</v>
      </c>
      <c r="I9" s="25" t="e">
        <f t="shared" si="4"/>
        <v>#DIV/0!</v>
      </c>
    </row>
    <row r="10" spans="1:9" x14ac:dyDescent="0.45">
      <c r="A10" s="18" t="s">
        <v>124</v>
      </c>
      <c r="B10" s="41"/>
      <c r="C10" s="41"/>
      <c r="D10" s="41"/>
      <c r="E10" s="22" t="e">
        <f t="shared" si="2"/>
        <v>#DIV/0!</v>
      </c>
      <c r="F10" s="23" t="e">
        <f t="shared" si="3"/>
        <v>#DIV/0!</v>
      </c>
      <c r="G10" s="23">
        <f>Data!B10</f>
        <v>33</v>
      </c>
      <c r="H10" s="24" t="e">
        <f t="shared" si="0"/>
        <v>#DIV/0!</v>
      </c>
      <c r="I10" s="25" t="e">
        <f t="shared" si="4"/>
        <v>#DIV/0!</v>
      </c>
    </row>
    <row r="11" spans="1:9" x14ac:dyDescent="0.45">
      <c r="A11" s="18" t="s">
        <v>125</v>
      </c>
      <c r="B11" s="41"/>
      <c r="C11" s="41"/>
      <c r="D11" s="41"/>
      <c r="E11" s="22" t="e">
        <f t="shared" si="2"/>
        <v>#DIV/0!</v>
      </c>
      <c r="F11" s="23" t="e">
        <f t="shared" si="3"/>
        <v>#DIV/0!</v>
      </c>
      <c r="G11" s="23">
        <f>Data!B11</f>
        <v>33</v>
      </c>
      <c r="H11" s="24" t="e">
        <f t="shared" si="0"/>
        <v>#DIV/0!</v>
      </c>
      <c r="I11" s="25" t="e">
        <f t="shared" si="4"/>
        <v>#DIV/0!</v>
      </c>
    </row>
    <row r="12" spans="1:9" x14ac:dyDescent="0.45">
      <c r="A12" s="18" t="s">
        <v>126</v>
      </c>
      <c r="B12" s="41"/>
      <c r="C12" s="41"/>
      <c r="D12" s="41"/>
      <c r="E12" s="22" t="e">
        <f t="shared" si="2"/>
        <v>#DIV/0!</v>
      </c>
      <c r="F12" s="23" t="e">
        <f t="shared" si="3"/>
        <v>#DIV/0!</v>
      </c>
      <c r="G12" s="23">
        <f>Data!B12</f>
        <v>34</v>
      </c>
      <c r="H12" s="24" t="e">
        <f t="shared" si="0"/>
        <v>#DIV/0!</v>
      </c>
      <c r="I12" s="25" t="e">
        <f t="shared" si="4"/>
        <v>#DIV/0!</v>
      </c>
    </row>
    <row r="13" spans="1:9" x14ac:dyDescent="0.45">
      <c r="A13" s="18" t="s">
        <v>127</v>
      </c>
      <c r="B13" s="41"/>
      <c r="C13" s="41"/>
      <c r="D13" s="41"/>
      <c r="E13" s="22" t="e">
        <f t="shared" si="2"/>
        <v>#DIV/0!</v>
      </c>
      <c r="F13" s="23" t="e">
        <f t="shared" si="3"/>
        <v>#DIV/0!</v>
      </c>
      <c r="G13" s="23">
        <f>Data!B13</f>
        <v>35</v>
      </c>
      <c r="H13" s="24" t="e">
        <f t="shared" si="0"/>
        <v>#DIV/0!</v>
      </c>
      <c r="I13" s="25" t="e">
        <f t="shared" si="4"/>
        <v>#DIV/0!</v>
      </c>
    </row>
    <row r="14" spans="1:9" x14ac:dyDescent="0.45">
      <c r="A14" s="18" t="s">
        <v>128</v>
      </c>
      <c r="B14" s="41"/>
      <c r="C14" s="41"/>
      <c r="D14" s="41"/>
      <c r="E14" s="22" t="e">
        <f t="shared" si="2"/>
        <v>#DIV/0!</v>
      </c>
      <c r="F14" s="23" t="e">
        <f t="shared" si="3"/>
        <v>#DIV/0!</v>
      </c>
      <c r="G14" s="23">
        <f>Data!B14</f>
        <v>35</v>
      </c>
      <c r="H14" s="24" t="e">
        <f t="shared" si="0"/>
        <v>#DIV/0!</v>
      </c>
      <c r="I14" s="25" t="e">
        <f t="shared" si="4"/>
        <v>#DIV/0!</v>
      </c>
    </row>
    <row r="15" spans="1:9" x14ac:dyDescent="0.45">
      <c r="A15" s="18" t="s">
        <v>129</v>
      </c>
      <c r="B15" s="41"/>
      <c r="C15" s="41"/>
      <c r="D15" s="41"/>
      <c r="E15" s="22" t="e">
        <f t="shared" si="2"/>
        <v>#DIV/0!</v>
      </c>
      <c r="F15" s="23" t="e">
        <f t="shared" si="3"/>
        <v>#DIV/0!</v>
      </c>
      <c r="G15" s="23">
        <f>Data!B15</f>
        <v>5</v>
      </c>
      <c r="H15" s="24" t="e">
        <f t="shared" si="0"/>
        <v>#DIV/0!</v>
      </c>
      <c r="I15" s="25" t="e">
        <f t="shared" si="4"/>
        <v>#DIV/0!</v>
      </c>
    </row>
    <row r="16" spans="1:9" x14ac:dyDescent="0.45">
      <c r="A16" s="18" t="s">
        <v>130</v>
      </c>
      <c r="B16" s="41"/>
      <c r="C16" s="41"/>
      <c r="D16" s="41"/>
      <c r="E16" s="22" t="e">
        <f t="shared" si="2"/>
        <v>#DIV/0!</v>
      </c>
      <c r="F16" s="23" t="e">
        <f t="shared" si="3"/>
        <v>#DIV/0!</v>
      </c>
      <c r="G16" s="23">
        <f>Data!B16</f>
        <v>5</v>
      </c>
      <c r="H16" s="24" t="e">
        <f t="shared" si="0"/>
        <v>#DIV/0!</v>
      </c>
      <c r="I16" s="25" t="e">
        <f t="shared" si="4"/>
        <v>#DIV/0!</v>
      </c>
    </row>
    <row r="17" spans="1:9" x14ac:dyDescent="0.45">
      <c r="A17" s="18" t="s">
        <v>131</v>
      </c>
      <c r="B17" s="41"/>
      <c r="C17" s="41"/>
      <c r="D17" s="41"/>
      <c r="E17" s="22" t="e">
        <f t="shared" si="2"/>
        <v>#DIV/0!</v>
      </c>
      <c r="F17" s="23" t="e">
        <f t="shared" si="3"/>
        <v>#DIV/0!</v>
      </c>
      <c r="G17" s="23">
        <f>Data!B17</f>
        <v>10</v>
      </c>
      <c r="H17" s="24" t="e">
        <f t="shared" si="0"/>
        <v>#DIV/0!</v>
      </c>
      <c r="I17" s="25" t="e">
        <f t="shared" si="4"/>
        <v>#DIV/0!</v>
      </c>
    </row>
    <row r="18" spans="1:9" x14ac:dyDescent="0.45">
      <c r="A18" s="19" t="s">
        <v>24</v>
      </c>
      <c r="B18" s="20">
        <f>SUM(B2:B17)</f>
        <v>0</v>
      </c>
      <c r="C18" s="20">
        <f>SUM(C2:C17)</f>
        <v>0</v>
      </c>
      <c r="D18" s="20">
        <f>SUM(D2:D17)</f>
        <v>0</v>
      </c>
      <c r="E18" s="21"/>
    </row>
  </sheetData>
  <phoneticPr fontId="16" type="noConversion"/>
  <conditionalFormatting sqref="B2:D17">
    <cfRule type="expression" dxfId="14" priority="1">
      <formula>OR(B2&lt;$H2,B2&gt;$I2,B2=0,AND($G2&lt;&gt;"",ISNUMBER(B2),B2=VALUE($G2)))</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A3A8B-109D-4D1C-8CF8-A744E6EAF8B5}">
  <dimension ref="A1:I18"/>
  <sheetViews>
    <sheetView workbookViewId="0">
      <selection activeCell="B23" sqref="B23"/>
    </sheetView>
  </sheetViews>
  <sheetFormatPr defaultRowHeight="14.25" x14ac:dyDescent="0.45"/>
  <cols>
    <col min="1" max="4" width="10.73046875" customWidth="1"/>
    <col min="5" max="5" width="12.86328125" customWidth="1"/>
    <col min="6" max="6" width="16.265625" bestFit="1" customWidth="1"/>
    <col min="7" max="7" width="15.86328125" bestFit="1" customWidth="1"/>
  </cols>
  <sheetData>
    <row r="1" spans="1:9" ht="28.5" x14ac:dyDescent="0.45">
      <c r="A1" s="17" t="s">
        <v>23</v>
      </c>
      <c r="B1" t="s">
        <v>22</v>
      </c>
      <c r="C1" t="s">
        <v>26</v>
      </c>
      <c r="D1" t="s">
        <v>25</v>
      </c>
      <c r="E1" t="s">
        <v>34</v>
      </c>
      <c r="F1" t="s">
        <v>35</v>
      </c>
      <c r="G1" s="3" t="s">
        <v>64</v>
      </c>
      <c r="H1" t="s">
        <v>36</v>
      </c>
      <c r="I1" t="s">
        <v>37</v>
      </c>
    </row>
    <row r="2" spans="1:9" x14ac:dyDescent="0.45">
      <c r="A2" s="18" t="s">
        <v>116</v>
      </c>
      <c r="B2" s="41"/>
      <c r="C2" s="41"/>
      <c r="D2" s="41"/>
      <c r="E2" s="22" t="e">
        <f>AVERAGE(B2:D2)</f>
        <v>#DIV/0!</v>
      </c>
      <c r="F2" s="23" t="e">
        <f>1.5*_xlfn.STDEV.S(B2:D2)</f>
        <v>#DIV/0!</v>
      </c>
      <c r="G2" s="23">
        <f>Data!B2</f>
        <v>5</v>
      </c>
      <c r="H2" s="24" t="e">
        <f t="shared" ref="H2:H17" si="0">MAX(0,SUM(E2-F2))</f>
        <v>#DIV/0!</v>
      </c>
      <c r="I2" s="25" t="e">
        <f t="shared" ref="I2:I5" si="1">MIN(G2,SUM(E2+F2))</f>
        <v>#DIV/0!</v>
      </c>
    </row>
    <row r="3" spans="1:9" x14ac:dyDescent="0.45">
      <c r="A3" s="18" t="s">
        <v>117</v>
      </c>
      <c r="B3" s="41"/>
      <c r="C3" s="41"/>
      <c r="D3" s="41"/>
      <c r="E3" s="22" t="e">
        <f t="shared" ref="E3:E17" si="2">AVERAGE(B3:D3)</f>
        <v>#DIV/0!</v>
      </c>
      <c r="F3" s="23" t="e">
        <f t="shared" ref="F3:F17" si="3">1.5*_xlfn.STDEV.S(B3:D3)</f>
        <v>#DIV/0!</v>
      </c>
      <c r="G3" s="23">
        <f>Data!B3</f>
        <v>5</v>
      </c>
      <c r="H3" s="24" t="e">
        <f t="shared" si="0"/>
        <v>#DIV/0!</v>
      </c>
      <c r="I3" s="25" t="e">
        <f t="shared" si="1"/>
        <v>#DIV/0!</v>
      </c>
    </row>
    <row r="4" spans="1:9" x14ac:dyDescent="0.45">
      <c r="A4" s="18" t="s">
        <v>118</v>
      </c>
      <c r="B4" s="41"/>
      <c r="C4" s="41"/>
      <c r="D4" s="41"/>
      <c r="E4" s="22" t="e">
        <f t="shared" si="2"/>
        <v>#DIV/0!</v>
      </c>
      <c r="F4" s="23" t="e">
        <f t="shared" si="3"/>
        <v>#DIV/0!</v>
      </c>
      <c r="G4" s="23">
        <f>Data!B4</f>
        <v>70</v>
      </c>
      <c r="H4" s="24" t="e">
        <f t="shared" si="0"/>
        <v>#DIV/0!</v>
      </c>
      <c r="I4" s="25" t="e">
        <f t="shared" si="1"/>
        <v>#DIV/0!</v>
      </c>
    </row>
    <row r="5" spans="1:9" x14ac:dyDescent="0.45">
      <c r="A5" s="18" t="s">
        <v>119</v>
      </c>
      <c r="B5" s="41"/>
      <c r="C5" s="41"/>
      <c r="D5" s="41"/>
      <c r="E5" s="22" t="e">
        <f t="shared" si="2"/>
        <v>#DIV/0!</v>
      </c>
      <c r="F5" s="23" t="e">
        <f t="shared" si="3"/>
        <v>#DIV/0!</v>
      </c>
      <c r="G5" s="23">
        <f>Data!B5</f>
        <v>5</v>
      </c>
      <c r="H5" s="24" t="e">
        <f t="shared" si="0"/>
        <v>#DIV/0!</v>
      </c>
      <c r="I5" s="25" t="e">
        <f t="shared" si="1"/>
        <v>#DIV/0!</v>
      </c>
    </row>
    <row r="6" spans="1:9" x14ac:dyDescent="0.45">
      <c r="A6" s="18" t="s">
        <v>120</v>
      </c>
      <c r="B6" s="41"/>
      <c r="C6" s="41"/>
      <c r="D6" s="41"/>
      <c r="E6" s="22" t="e">
        <f t="shared" si="2"/>
        <v>#DIV/0!</v>
      </c>
      <c r="F6" s="23" t="e">
        <f t="shared" si="3"/>
        <v>#DIV/0!</v>
      </c>
      <c r="G6" s="23">
        <f>Data!B6</f>
        <v>25</v>
      </c>
      <c r="H6" s="24" t="e">
        <f t="shared" si="0"/>
        <v>#DIV/0!</v>
      </c>
      <c r="I6" s="25" t="e">
        <f>MIN(G6,SUM(E6+F6))</f>
        <v>#DIV/0!</v>
      </c>
    </row>
    <row r="7" spans="1:9" x14ac:dyDescent="0.45">
      <c r="A7" s="18" t="s">
        <v>121</v>
      </c>
      <c r="B7" s="41"/>
      <c r="C7" s="41"/>
      <c r="D7" s="41"/>
      <c r="E7" s="22" t="e">
        <f t="shared" si="2"/>
        <v>#DIV/0!</v>
      </c>
      <c r="F7" s="23" t="e">
        <f t="shared" si="3"/>
        <v>#DIV/0!</v>
      </c>
      <c r="G7" s="23">
        <f>Data!B7</f>
        <v>33</v>
      </c>
      <c r="H7" s="24" t="e">
        <f t="shared" si="0"/>
        <v>#DIV/0!</v>
      </c>
      <c r="I7" s="25" t="e">
        <f t="shared" ref="I7:I17" si="4">MIN(G7,SUM(E7+F7))</f>
        <v>#DIV/0!</v>
      </c>
    </row>
    <row r="8" spans="1:9" x14ac:dyDescent="0.45">
      <c r="A8" s="18" t="s">
        <v>122</v>
      </c>
      <c r="B8" s="41"/>
      <c r="C8" s="41"/>
      <c r="D8" s="41"/>
      <c r="E8" s="22" t="e">
        <f t="shared" si="2"/>
        <v>#DIV/0!</v>
      </c>
      <c r="F8" s="23" t="e">
        <f t="shared" si="3"/>
        <v>#DIV/0!</v>
      </c>
      <c r="G8" s="23">
        <f>Data!B8</f>
        <v>33</v>
      </c>
      <c r="H8" s="24" t="e">
        <f t="shared" si="0"/>
        <v>#DIV/0!</v>
      </c>
      <c r="I8" s="25" t="e">
        <f t="shared" si="4"/>
        <v>#DIV/0!</v>
      </c>
    </row>
    <row r="9" spans="1:9" x14ac:dyDescent="0.45">
      <c r="A9" s="18" t="s">
        <v>123</v>
      </c>
      <c r="B9" s="41"/>
      <c r="C9" s="41"/>
      <c r="D9" s="41"/>
      <c r="E9" s="22" t="e">
        <f t="shared" si="2"/>
        <v>#DIV/0!</v>
      </c>
      <c r="F9" s="23" t="e">
        <f t="shared" si="3"/>
        <v>#DIV/0!</v>
      </c>
      <c r="G9" s="23">
        <f>Data!B9</f>
        <v>34</v>
      </c>
      <c r="H9" s="24" t="e">
        <f t="shared" si="0"/>
        <v>#DIV/0!</v>
      </c>
      <c r="I9" s="25" t="e">
        <f t="shared" si="4"/>
        <v>#DIV/0!</v>
      </c>
    </row>
    <row r="10" spans="1:9" x14ac:dyDescent="0.45">
      <c r="A10" s="18" t="s">
        <v>124</v>
      </c>
      <c r="B10" s="41"/>
      <c r="C10" s="41"/>
      <c r="D10" s="41"/>
      <c r="E10" s="22" t="e">
        <f t="shared" si="2"/>
        <v>#DIV/0!</v>
      </c>
      <c r="F10" s="23" t="e">
        <f t="shared" si="3"/>
        <v>#DIV/0!</v>
      </c>
      <c r="G10" s="23">
        <f>Data!B10</f>
        <v>33</v>
      </c>
      <c r="H10" s="24" t="e">
        <f t="shared" si="0"/>
        <v>#DIV/0!</v>
      </c>
      <c r="I10" s="25" t="e">
        <f t="shared" si="4"/>
        <v>#DIV/0!</v>
      </c>
    </row>
    <row r="11" spans="1:9" x14ac:dyDescent="0.45">
      <c r="A11" s="18" t="s">
        <v>125</v>
      </c>
      <c r="B11" s="41"/>
      <c r="C11" s="41"/>
      <c r="D11" s="41"/>
      <c r="E11" s="22" t="e">
        <f t="shared" si="2"/>
        <v>#DIV/0!</v>
      </c>
      <c r="F11" s="23" t="e">
        <f t="shared" si="3"/>
        <v>#DIV/0!</v>
      </c>
      <c r="G11" s="23">
        <f>Data!B11</f>
        <v>33</v>
      </c>
      <c r="H11" s="24" t="e">
        <f t="shared" si="0"/>
        <v>#DIV/0!</v>
      </c>
      <c r="I11" s="25" t="e">
        <f t="shared" si="4"/>
        <v>#DIV/0!</v>
      </c>
    </row>
    <row r="12" spans="1:9" x14ac:dyDescent="0.45">
      <c r="A12" s="18" t="s">
        <v>126</v>
      </c>
      <c r="B12" s="41"/>
      <c r="C12" s="41"/>
      <c r="D12" s="41"/>
      <c r="E12" s="22" t="e">
        <f t="shared" si="2"/>
        <v>#DIV/0!</v>
      </c>
      <c r="F12" s="23" t="e">
        <f t="shared" si="3"/>
        <v>#DIV/0!</v>
      </c>
      <c r="G12" s="23">
        <f>Data!B12</f>
        <v>34</v>
      </c>
      <c r="H12" s="24" t="e">
        <f t="shared" si="0"/>
        <v>#DIV/0!</v>
      </c>
      <c r="I12" s="25" t="e">
        <f t="shared" si="4"/>
        <v>#DIV/0!</v>
      </c>
    </row>
    <row r="13" spans="1:9" x14ac:dyDescent="0.45">
      <c r="A13" s="18" t="s">
        <v>127</v>
      </c>
      <c r="B13" s="41"/>
      <c r="C13" s="41"/>
      <c r="D13" s="41"/>
      <c r="E13" s="22" t="e">
        <f t="shared" si="2"/>
        <v>#DIV/0!</v>
      </c>
      <c r="F13" s="23" t="e">
        <f t="shared" si="3"/>
        <v>#DIV/0!</v>
      </c>
      <c r="G13" s="23">
        <f>Data!B13</f>
        <v>35</v>
      </c>
      <c r="H13" s="24" t="e">
        <f t="shared" si="0"/>
        <v>#DIV/0!</v>
      </c>
      <c r="I13" s="25" t="e">
        <f t="shared" si="4"/>
        <v>#DIV/0!</v>
      </c>
    </row>
    <row r="14" spans="1:9" x14ac:dyDescent="0.45">
      <c r="A14" s="18" t="s">
        <v>128</v>
      </c>
      <c r="B14" s="41"/>
      <c r="C14" s="41"/>
      <c r="D14" s="41"/>
      <c r="E14" s="22" t="e">
        <f t="shared" si="2"/>
        <v>#DIV/0!</v>
      </c>
      <c r="F14" s="23" t="e">
        <f t="shared" si="3"/>
        <v>#DIV/0!</v>
      </c>
      <c r="G14" s="23">
        <f>Data!B14</f>
        <v>35</v>
      </c>
      <c r="H14" s="24" t="e">
        <f t="shared" si="0"/>
        <v>#DIV/0!</v>
      </c>
      <c r="I14" s="25" t="e">
        <f t="shared" si="4"/>
        <v>#DIV/0!</v>
      </c>
    </row>
    <row r="15" spans="1:9" x14ac:dyDescent="0.45">
      <c r="A15" s="18" t="s">
        <v>129</v>
      </c>
      <c r="B15" s="41"/>
      <c r="C15" s="41"/>
      <c r="D15" s="41"/>
      <c r="E15" s="22" t="e">
        <f t="shared" si="2"/>
        <v>#DIV/0!</v>
      </c>
      <c r="F15" s="23" t="e">
        <f t="shared" si="3"/>
        <v>#DIV/0!</v>
      </c>
      <c r="G15" s="23">
        <f>Data!B15</f>
        <v>5</v>
      </c>
      <c r="H15" s="24" t="e">
        <f t="shared" si="0"/>
        <v>#DIV/0!</v>
      </c>
      <c r="I15" s="25" t="e">
        <f t="shared" si="4"/>
        <v>#DIV/0!</v>
      </c>
    </row>
    <row r="16" spans="1:9" x14ac:dyDescent="0.45">
      <c r="A16" s="18" t="s">
        <v>130</v>
      </c>
      <c r="B16" s="41"/>
      <c r="C16" s="41"/>
      <c r="D16" s="41"/>
      <c r="E16" s="22" t="e">
        <f t="shared" si="2"/>
        <v>#DIV/0!</v>
      </c>
      <c r="F16" s="23" t="e">
        <f t="shared" si="3"/>
        <v>#DIV/0!</v>
      </c>
      <c r="G16" s="23">
        <f>Data!B16</f>
        <v>5</v>
      </c>
      <c r="H16" s="24" t="e">
        <f t="shared" si="0"/>
        <v>#DIV/0!</v>
      </c>
      <c r="I16" s="25" t="e">
        <f t="shared" si="4"/>
        <v>#DIV/0!</v>
      </c>
    </row>
    <row r="17" spans="1:9" x14ac:dyDescent="0.45">
      <c r="A17" s="18" t="s">
        <v>131</v>
      </c>
      <c r="B17" s="41"/>
      <c r="C17" s="41"/>
      <c r="D17" s="41"/>
      <c r="E17" s="22" t="e">
        <f t="shared" si="2"/>
        <v>#DIV/0!</v>
      </c>
      <c r="F17" s="23" t="e">
        <f t="shared" si="3"/>
        <v>#DIV/0!</v>
      </c>
      <c r="G17" s="23">
        <f>Data!B17</f>
        <v>10</v>
      </c>
      <c r="H17" s="24" t="e">
        <f t="shared" si="0"/>
        <v>#DIV/0!</v>
      </c>
      <c r="I17" s="25" t="e">
        <f t="shared" si="4"/>
        <v>#DIV/0!</v>
      </c>
    </row>
    <row r="18" spans="1:9" x14ac:dyDescent="0.45">
      <c r="A18" s="19" t="s">
        <v>24</v>
      </c>
      <c r="B18" s="20">
        <f>SUM(B2:B17)</f>
        <v>0</v>
      </c>
      <c r="C18" s="20">
        <f>SUM(C2:C17)</f>
        <v>0</v>
      </c>
      <c r="D18" s="20">
        <f>SUM(D2:D17)</f>
        <v>0</v>
      </c>
      <c r="E18" s="21"/>
    </row>
  </sheetData>
  <phoneticPr fontId="16" type="noConversion"/>
  <conditionalFormatting sqref="B2:D17">
    <cfRule type="expression" dxfId="13" priority="1">
      <formula>OR(B2&lt;$H2,B2&gt;$I2,B2=0,AND($G2&lt;&gt;"",ISNUMBER(B2),B2=VALUE($G2)))</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38D4B-A0BE-4DEA-8FEE-1B0DB5E660AB}">
  <dimension ref="A1:I18"/>
  <sheetViews>
    <sheetView workbookViewId="0">
      <selection activeCell="G38" sqref="G38"/>
    </sheetView>
  </sheetViews>
  <sheetFormatPr defaultRowHeight="14.25" x14ac:dyDescent="0.45"/>
  <cols>
    <col min="1" max="4" width="10.73046875" customWidth="1"/>
    <col min="5" max="5" width="12.86328125" customWidth="1"/>
    <col min="6" max="6" width="16.265625" bestFit="1" customWidth="1"/>
    <col min="7" max="7" width="15.86328125" bestFit="1" customWidth="1"/>
  </cols>
  <sheetData>
    <row r="1" spans="1:9" ht="28.5" x14ac:dyDescent="0.45">
      <c r="A1" s="17" t="s">
        <v>23</v>
      </c>
      <c r="B1" t="s">
        <v>22</v>
      </c>
      <c r="C1" t="s">
        <v>26</v>
      </c>
      <c r="D1" t="s">
        <v>25</v>
      </c>
      <c r="E1" t="s">
        <v>34</v>
      </c>
      <c r="F1" t="s">
        <v>35</v>
      </c>
      <c r="G1" s="3" t="s">
        <v>64</v>
      </c>
      <c r="H1" t="s">
        <v>36</v>
      </c>
      <c r="I1" t="s">
        <v>37</v>
      </c>
    </row>
    <row r="2" spans="1:9" x14ac:dyDescent="0.45">
      <c r="A2" s="18" t="s">
        <v>116</v>
      </c>
      <c r="B2" s="41"/>
      <c r="C2" s="41"/>
      <c r="D2" s="41"/>
      <c r="E2" s="22" t="e">
        <f>AVERAGE(B2:D2)</f>
        <v>#DIV/0!</v>
      </c>
      <c r="F2" s="23" t="e">
        <f>1.5*_xlfn.STDEV.S(B2:D2)</f>
        <v>#DIV/0!</v>
      </c>
      <c r="G2" s="23">
        <f>Data!B2</f>
        <v>5</v>
      </c>
      <c r="H2" s="24" t="e">
        <f t="shared" ref="H2:H17" si="0">MAX(0,SUM(E2-F2))</f>
        <v>#DIV/0!</v>
      </c>
      <c r="I2" s="25" t="e">
        <f t="shared" ref="I2:I5" si="1">MIN(G2,SUM(E2+F2))</f>
        <v>#DIV/0!</v>
      </c>
    </row>
    <row r="3" spans="1:9" x14ac:dyDescent="0.45">
      <c r="A3" s="18" t="s">
        <v>117</v>
      </c>
      <c r="B3" s="41"/>
      <c r="C3" s="41"/>
      <c r="D3" s="41"/>
      <c r="E3" s="22" t="e">
        <f t="shared" ref="E3:E17" si="2">AVERAGE(B3:D3)</f>
        <v>#DIV/0!</v>
      </c>
      <c r="F3" s="23" t="e">
        <f t="shared" ref="F3:F17" si="3">1.5*_xlfn.STDEV.S(B3:D3)</f>
        <v>#DIV/0!</v>
      </c>
      <c r="G3" s="23">
        <f>Data!B3</f>
        <v>5</v>
      </c>
      <c r="H3" s="24" t="e">
        <f t="shared" si="0"/>
        <v>#DIV/0!</v>
      </c>
      <c r="I3" s="25" t="e">
        <f t="shared" si="1"/>
        <v>#DIV/0!</v>
      </c>
    </row>
    <row r="4" spans="1:9" x14ac:dyDescent="0.45">
      <c r="A4" s="18" t="s">
        <v>118</v>
      </c>
      <c r="B4" s="41"/>
      <c r="C4" s="41"/>
      <c r="D4" s="41"/>
      <c r="E4" s="22" t="e">
        <f t="shared" si="2"/>
        <v>#DIV/0!</v>
      </c>
      <c r="F4" s="23" t="e">
        <f t="shared" si="3"/>
        <v>#DIV/0!</v>
      </c>
      <c r="G4" s="23">
        <f>Data!B4</f>
        <v>70</v>
      </c>
      <c r="H4" s="24" t="e">
        <f t="shared" si="0"/>
        <v>#DIV/0!</v>
      </c>
      <c r="I4" s="25" t="e">
        <f t="shared" si="1"/>
        <v>#DIV/0!</v>
      </c>
    </row>
    <row r="5" spans="1:9" x14ac:dyDescent="0.45">
      <c r="A5" s="18" t="s">
        <v>119</v>
      </c>
      <c r="B5" s="41"/>
      <c r="C5" s="41"/>
      <c r="D5" s="41"/>
      <c r="E5" s="22" t="e">
        <f t="shared" si="2"/>
        <v>#DIV/0!</v>
      </c>
      <c r="F5" s="23" t="e">
        <f t="shared" si="3"/>
        <v>#DIV/0!</v>
      </c>
      <c r="G5" s="23">
        <f>Data!B5</f>
        <v>5</v>
      </c>
      <c r="H5" s="24" t="e">
        <f t="shared" si="0"/>
        <v>#DIV/0!</v>
      </c>
      <c r="I5" s="25" t="e">
        <f t="shared" si="1"/>
        <v>#DIV/0!</v>
      </c>
    </row>
    <row r="6" spans="1:9" x14ac:dyDescent="0.45">
      <c r="A6" s="18" t="s">
        <v>120</v>
      </c>
      <c r="B6" s="41"/>
      <c r="C6" s="41"/>
      <c r="D6" s="41"/>
      <c r="E6" s="22" t="e">
        <f t="shared" si="2"/>
        <v>#DIV/0!</v>
      </c>
      <c r="F6" s="23" t="e">
        <f t="shared" si="3"/>
        <v>#DIV/0!</v>
      </c>
      <c r="G6" s="23">
        <f>Data!B6</f>
        <v>25</v>
      </c>
      <c r="H6" s="24" t="e">
        <f t="shared" si="0"/>
        <v>#DIV/0!</v>
      </c>
      <c r="I6" s="25" t="e">
        <f>MIN(G6,SUM(E6+F6))</f>
        <v>#DIV/0!</v>
      </c>
    </row>
    <row r="7" spans="1:9" x14ac:dyDescent="0.45">
      <c r="A7" s="18" t="s">
        <v>121</v>
      </c>
      <c r="B7" s="41"/>
      <c r="C7" s="41"/>
      <c r="D7" s="41"/>
      <c r="E7" s="22" t="e">
        <f t="shared" si="2"/>
        <v>#DIV/0!</v>
      </c>
      <c r="F7" s="23" t="e">
        <f t="shared" si="3"/>
        <v>#DIV/0!</v>
      </c>
      <c r="G7" s="23">
        <f>Data!B7</f>
        <v>33</v>
      </c>
      <c r="H7" s="24" t="e">
        <f t="shared" si="0"/>
        <v>#DIV/0!</v>
      </c>
      <c r="I7" s="25" t="e">
        <f t="shared" ref="I7:I17" si="4">MIN(G7,SUM(E7+F7))</f>
        <v>#DIV/0!</v>
      </c>
    </row>
    <row r="8" spans="1:9" x14ac:dyDescent="0.45">
      <c r="A8" s="18" t="s">
        <v>122</v>
      </c>
      <c r="B8" s="41"/>
      <c r="C8" s="41"/>
      <c r="D8" s="41"/>
      <c r="E8" s="22" t="e">
        <f t="shared" si="2"/>
        <v>#DIV/0!</v>
      </c>
      <c r="F8" s="23" t="e">
        <f t="shared" si="3"/>
        <v>#DIV/0!</v>
      </c>
      <c r="G8" s="23">
        <f>Data!B8</f>
        <v>33</v>
      </c>
      <c r="H8" s="24" t="e">
        <f t="shared" si="0"/>
        <v>#DIV/0!</v>
      </c>
      <c r="I8" s="25" t="e">
        <f t="shared" si="4"/>
        <v>#DIV/0!</v>
      </c>
    </row>
    <row r="9" spans="1:9" x14ac:dyDescent="0.45">
      <c r="A9" s="18" t="s">
        <v>123</v>
      </c>
      <c r="B9" s="41"/>
      <c r="C9" s="41"/>
      <c r="D9" s="41"/>
      <c r="E9" s="22" t="e">
        <f t="shared" si="2"/>
        <v>#DIV/0!</v>
      </c>
      <c r="F9" s="23" t="e">
        <f t="shared" si="3"/>
        <v>#DIV/0!</v>
      </c>
      <c r="G9" s="23">
        <f>Data!B9</f>
        <v>34</v>
      </c>
      <c r="H9" s="24" t="e">
        <f t="shared" si="0"/>
        <v>#DIV/0!</v>
      </c>
      <c r="I9" s="25" t="e">
        <f t="shared" si="4"/>
        <v>#DIV/0!</v>
      </c>
    </row>
    <row r="10" spans="1:9" x14ac:dyDescent="0.45">
      <c r="A10" s="18" t="s">
        <v>124</v>
      </c>
      <c r="B10" s="41"/>
      <c r="C10" s="41"/>
      <c r="D10" s="41"/>
      <c r="E10" s="22" t="e">
        <f t="shared" si="2"/>
        <v>#DIV/0!</v>
      </c>
      <c r="F10" s="23" t="e">
        <f t="shared" si="3"/>
        <v>#DIV/0!</v>
      </c>
      <c r="G10" s="23">
        <f>Data!B10</f>
        <v>33</v>
      </c>
      <c r="H10" s="24" t="e">
        <f t="shared" si="0"/>
        <v>#DIV/0!</v>
      </c>
      <c r="I10" s="25" t="e">
        <f t="shared" si="4"/>
        <v>#DIV/0!</v>
      </c>
    </row>
    <row r="11" spans="1:9" x14ac:dyDescent="0.45">
      <c r="A11" s="18" t="s">
        <v>125</v>
      </c>
      <c r="B11" s="41"/>
      <c r="C11" s="41"/>
      <c r="D11" s="41"/>
      <c r="E11" s="22" t="e">
        <f t="shared" si="2"/>
        <v>#DIV/0!</v>
      </c>
      <c r="F11" s="23" t="e">
        <f t="shared" si="3"/>
        <v>#DIV/0!</v>
      </c>
      <c r="G11" s="23">
        <f>Data!B11</f>
        <v>33</v>
      </c>
      <c r="H11" s="24" t="e">
        <f t="shared" si="0"/>
        <v>#DIV/0!</v>
      </c>
      <c r="I11" s="25" t="e">
        <f t="shared" si="4"/>
        <v>#DIV/0!</v>
      </c>
    </row>
    <row r="12" spans="1:9" x14ac:dyDescent="0.45">
      <c r="A12" s="18" t="s">
        <v>126</v>
      </c>
      <c r="B12" s="41"/>
      <c r="C12" s="41"/>
      <c r="D12" s="41"/>
      <c r="E12" s="22" t="e">
        <f t="shared" si="2"/>
        <v>#DIV/0!</v>
      </c>
      <c r="F12" s="23" t="e">
        <f t="shared" si="3"/>
        <v>#DIV/0!</v>
      </c>
      <c r="G12" s="23">
        <f>Data!B12</f>
        <v>34</v>
      </c>
      <c r="H12" s="24" t="e">
        <f t="shared" si="0"/>
        <v>#DIV/0!</v>
      </c>
      <c r="I12" s="25" t="e">
        <f t="shared" si="4"/>
        <v>#DIV/0!</v>
      </c>
    </row>
    <row r="13" spans="1:9" x14ac:dyDescent="0.45">
      <c r="A13" s="18" t="s">
        <v>127</v>
      </c>
      <c r="B13" s="41"/>
      <c r="C13" s="41"/>
      <c r="D13" s="41"/>
      <c r="E13" s="22" t="e">
        <f t="shared" si="2"/>
        <v>#DIV/0!</v>
      </c>
      <c r="F13" s="23" t="e">
        <f t="shared" si="3"/>
        <v>#DIV/0!</v>
      </c>
      <c r="G13" s="23">
        <f>Data!B13</f>
        <v>35</v>
      </c>
      <c r="H13" s="24" t="e">
        <f t="shared" si="0"/>
        <v>#DIV/0!</v>
      </c>
      <c r="I13" s="25" t="e">
        <f t="shared" si="4"/>
        <v>#DIV/0!</v>
      </c>
    </row>
    <row r="14" spans="1:9" x14ac:dyDescent="0.45">
      <c r="A14" s="18" t="s">
        <v>128</v>
      </c>
      <c r="B14" s="41"/>
      <c r="C14" s="41"/>
      <c r="D14" s="41"/>
      <c r="E14" s="22" t="e">
        <f t="shared" si="2"/>
        <v>#DIV/0!</v>
      </c>
      <c r="F14" s="23" t="e">
        <f t="shared" si="3"/>
        <v>#DIV/0!</v>
      </c>
      <c r="G14" s="23">
        <f>Data!B14</f>
        <v>35</v>
      </c>
      <c r="H14" s="24" t="e">
        <f t="shared" si="0"/>
        <v>#DIV/0!</v>
      </c>
      <c r="I14" s="25" t="e">
        <f t="shared" si="4"/>
        <v>#DIV/0!</v>
      </c>
    </row>
    <row r="15" spans="1:9" x14ac:dyDescent="0.45">
      <c r="A15" s="18" t="s">
        <v>129</v>
      </c>
      <c r="B15" s="41"/>
      <c r="C15" s="41"/>
      <c r="D15" s="41"/>
      <c r="E15" s="22" t="e">
        <f t="shared" si="2"/>
        <v>#DIV/0!</v>
      </c>
      <c r="F15" s="23" t="e">
        <f t="shared" si="3"/>
        <v>#DIV/0!</v>
      </c>
      <c r="G15" s="23">
        <f>Data!B15</f>
        <v>5</v>
      </c>
      <c r="H15" s="24" t="e">
        <f t="shared" si="0"/>
        <v>#DIV/0!</v>
      </c>
      <c r="I15" s="25" t="e">
        <f t="shared" si="4"/>
        <v>#DIV/0!</v>
      </c>
    </row>
    <row r="16" spans="1:9" x14ac:dyDescent="0.45">
      <c r="A16" s="18" t="s">
        <v>130</v>
      </c>
      <c r="B16" s="41"/>
      <c r="C16" s="41"/>
      <c r="D16" s="41"/>
      <c r="E16" s="22" t="e">
        <f t="shared" si="2"/>
        <v>#DIV/0!</v>
      </c>
      <c r="F16" s="23" t="e">
        <f t="shared" si="3"/>
        <v>#DIV/0!</v>
      </c>
      <c r="G16" s="23">
        <f>Data!B16</f>
        <v>5</v>
      </c>
      <c r="H16" s="24" t="e">
        <f t="shared" si="0"/>
        <v>#DIV/0!</v>
      </c>
      <c r="I16" s="25" t="e">
        <f t="shared" si="4"/>
        <v>#DIV/0!</v>
      </c>
    </row>
    <row r="17" spans="1:9" x14ac:dyDescent="0.45">
      <c r="A17" s="18" t="s">
        <v>131</v>
      </c>
      <c r="B17" s="41"/>
      <c r="C17" s="41"/>
      <c r="D17" s="41"/>
      <c r="E17" s="22" t="e">
        <f t="shared" si="2"/>
        <v>#DIV/0!</v>
      </c>
      <c r="F17" s="23" t="e">
        <f t="shared" si="3"/>
        <v>#DIV/0!</v>
      </c>
      <c r="G17" s="23">
        <f>Data!B17</f>
        <v>10</v>
      </c>
      <c r="H17" s="24" t="e">
        <f t="shared" si="0"/>
        <v>#DIV/0!</v>
      </c>
      <c r="I17" s="25" t="e">
        <f t="shared" si="4"/>
        <v>#DIV/0!</v>
      </c>
    </row>
    <row r="18" spans="1:9" x14ac:dyDescent="0.45">
      <c r="A18" s="19" t="s">
        <v>24</v>
      </c>
      <c r="B18" s="20">
        <f>SUM(B2:B17)</f>
        <v>0</v>
      </c>
      <c r="C18" s="20">
        <f>SUM(C2:C17)</f>
        <v>0</v>
      </c>
      <c r="D18" s="20">
        <f>SUM(D2:D17)</f>
        <v>0</v>
      </c>
      <c r="E18" s="21"/>
    </row>
  </sheetData>
  <phoneticPr fontId="16" type="noConversion"/>
  <conditionalFormatting sqref="B2:D17">
    <cfRule type="expression" dxfId="12" priority="1">
      <formula>OR(B2&lt;$H2,B2&gt;$I2,B2=0,AND($G2&lt;&gt;"",ISNUMBER(B2),B2=VALUE($G2)))</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36230-7F02-47F9-AFD6-56867235FE63}">
  <dimension ref="A1:I18"/>
  <sheetViews>
    <sheetView workbookViewId="0">
      <selection activeCell="B29" sqref="B29"/>
    </sheetView>
  </sheetViews>
  <sheetFormatPr defaultRowHeight="14.25" x14ac:dyDescent="0.45"/>
  <cols>
    <col min="1" max="4" width="10.73046875" customWidth="1"/>
    <col min="5" max="5" width="12.86328125" customWidth="1"/>
    <col min="6" max="6" width="16.265625" bestFit="1" customWidth="1"/>
    <col min="7" max="7" width="15.86328125" bestFit="1" customWidth="1"/>
  </cols>
  <sheetData>
    <row r="1" spans="1:9" ht="28.5" x14ac:dyDescent="0.45">
      <c r="A1" s="17" t="s">
        <v>23</v>
      </c>
      <c r="B1" t="s">
        <v>22</v>
      </c>
      <c r="C1" t="s">
        <v>26</v>
      </c>
      <c r="D1" t="s">
        <v>25</v>
      </c>
      <c r="E1" t="s">
        <v>34</v>
      </c>
      <c r="F1" t="s">
        <v>35</v>
      </c>
      <c r="G1" s="3" t="s">
        <v>64</v>
      </c>
      <c r="H1" t="s">
        <v>36</v>
      </c>
      <c r="I1" t="s">
        <v>37</v>
      </c>
    </row>
    <row r="2" spans="1:9" x14ac:dyDescent="0.45">
      <c r="A2" s="15" t="s">
        <v>116</v>
      </c>
      <c r="B2" s="41"/>
      <c r="C2" s="41"/>
      <c r="D2" s="41"/>
      <c r="E2" s="22" t="e">
        <f>AVERAGE(B2:D2)</f>
        <v>#DIV/0!</v>
      </c>
      <c r="F2" s="23" t="e">
        <f>1.5*_xlfn.STDEV.S(B2:D2)</f>
        <v>#DIV/0!</v>
      </c>
      <c r="G2" s="23">
        <f>Data!B2</f>
        <v>5</v>
      </c>
      <c r="H2" s="24" t="e">
        <f t="shared" ref="H2:H17" si="0">MAX(0,SUM(E2-F2))</f>
        <v>#DIV/0!</v>
      </c>
      <c r="I2" s="25" t="e">
        <f t="shared" ref="I2:I5" si="1">MIN(G2,SUM(E2+F2))</f>
        <v>#DIV/0!</v>
      </c>
    </row>
    <row r="3" spans="1:9" x14ac:dyDescent="0.45">
      <c r="A3" s="15" t="s">
        <v>117</v>
      </c>
      <c r="B3" s="41"/>
      <c r="C3" s="41"/>
      <c r="D3" s="41"/>
      <c r="E3" s="22" t="e">
        <f t="shared" ref="E3:E17" si="2">AVERAGE(B3:D3)</f>
        <v>#DIV/0!</v>
      </c>
      <c r="F3" s="23" t="e">
        <f t="shared" ref="F3:F17" si="3">1.5*_xlfn.STDEV.S(B3:D3)</f>
        <v>#DIV/0!</v>
      </c>
      <c r="G3" s="23">
        <f>Data!B3</f>
        <v>5</v>
      </c>
      <c r="H3" s="24" t="e">
        <f t="shared" si="0"/>
        <v>#DIV/0!</v>
      </c>
      <c r="I3" s="25" t="e">
        <f t="shared" si="1"/>
        <v>#DIV/0!</v>
      </c>
    </row>
    <row r="4" spans="1:9" x14ac:dyDescent="0.45">
      <c r="A4" s="15" t="s">
        <v>118</v>
      </c>
      <c r="B4" s="41"/>
      <c r="C4" s="41"/>
      <c r="D4" s="41"/>
      <c r="E4" s="22" t="e">
        <f t="shared" si="2"/>
        <v>#DIV/0!</v>
      </c>
      <c r="F4" s="23" t="e">
        <f t="shared" si="3"/>
        <v>#DIV/0!</v>
      </c>
      <c r="G4" s="23">
        <f>Data!B4</f>
        <v>70</v>
      </c>
      <c r="H4" s="24" t="e">
        <f t="shared" si="0"/>
        <v>#DIV/0!</v>
      </c>
      <c r="I4" s="25" t="e">
        <f t="shared" si="1"/>
        <v>#DIV/0!</v>
      </c>
    </row>
    <row r="5" spans="1:9" x14ac:dyDescent="0.45">
      <c r="A5" s="15" t="s">
        <v>119</v>
      </c>
      <c r="B5" s="41"/>
      <c r="C5" s="41"/>
      <c r="D5" s="41"/>
      <c r="E5" s="22" t="e">
        <f t="shared" si="2"/>
        <v>#DIV/0!</v>
      </c>
      <c r="F5" s="23" t="e">
        <f t="shared" si="3"/>
        <v>#DIV/0!</v>
      </c>
      <c r="G5" s="23">
        <f>Data!B5</f>
        <v>5</v>
      </c>
      <c r="H5" s="24" t="e">
        <f t="shared" si="0"/>
        <v>#DIV/0!</v>
      </c>
      <c r="I5" s="25" t="e">
        <f t="shared" si="1"/>
        <v>#DIV/0!</v>
      </c>
    </row>
    <row r="6" spans="1:9" x14ac:dyDescent="0.45">
      <c r="A6" s="15" t="s">
        <v>120</v>
      </c>
      <c r="B6" s="41"/>
      <c r="C6" s="41"/>
      <c r="D6" s="41"/>
      <c r="E6" s="22" t="e">
        <f t="shared" si="2"/>
        <v>#DIV/0!</v>
      </c>
      <c r="F6" s="23" t="e">
        <f t="shared" si="3"/>
        <v>#DIV/0!</v>
      </c>
      <c r="G6" s="23">
        <f>Data!B6</f>
        <v>25</v>
      </c>
      <c r="H6" s="24" t="e">
        <f t="shared" si="0"/>
        <v>#DIV/0!</v>
      </c>
      <c r="I6" s="25" t="e">
        <f>MIN(G6,SUM(E6+F6))</f>
        <v>#DIV/0!</v>
      </c>
    </row>
    <row r="7" spans="1:9" x14ac:dyDescent="0.45">
      <c r="A7" s="15" t="s">
        <v>121</v>
      </c>
      <c r="B7" s="41"/>
      <c r="C7" s="41"/>
      <c r="D7" s="41"/>
      <c r="E7" s="22" t="e">
        <f t="shared" si="2"/>
        <v>#DIV/0!</v>
      </c>
      <c r="F7" s="23" t="e">
        <f t="shared" si="3"/>
        <v>#DIV/0!</v>
      </c>
      <c r="G7" s="23">
        <f>Data!B7</f>
        <v>33</v>
      </c>
      <c r="H7" s="24" t="e">
        <f t="shared" si="0"/>
        <v>#DIV/0!</v>
      </c>
      <c r="I7" s="25" t="e">
        <f t="shared" ref="I7:I17" si="4">MIN(G7,SUM(E7+F7))</f>
        <v>#DIV/0!</v>
      </c>
    </row>
    <row r="8" spans="1:9" x14ac:dyDescent="0.45">
      <c r="A8" s="15" t="s">
        <v>122</v>
      </c>
      <c r="B8" s="41"/>
      <c r="C8" s="41"/>
      <c r="D8" s="41"/>
      <c r="E8" s="22" t="e">
        <f t="shared" si="2"/>
        <v>#DIV/0!</v>
      </c>
      <c r="F8" s="23" t="e">
        <f t="shared" si="3"/>
        <v>#DIV/0!</v>
      </c>
      <c r="G8" s="23">
        <f>Data!B8</f>
        <v>33</v>
      </c>
      <c r="H8" s="24" t="e">
        <f t="shared" si="0"/>
        <v>#DIV/0!</v>
      </c>
      <c r="I8" s="25" t="e">
        <f t="shared" si="4"/>
        <v>#DIV/0!</v>
      </c>
    </row>
    <row r="9" spans="1:9" x14ac:dyDescent="0.45">
      <c r="A9" s="15" t="s">
        <v>123</v>
      </c>
      <c r="B9" s="41"/>
      <c r="C9" s="41"/>
      <c r="D9" s="41"/>
      <c r="E9" s="22" t="e">
        <f t="shared" si="2"/>
        <v>#DIV/0!</v>
      </c>
      <c r="F9" s="23" t="e">
        <f t="shared" si="3"/>
        <v>#DIV/0!</v>
      </c>
      <c r="G9" s="23">
        <f>Data!B9</f>
        <v>34</v>
      </c>
      <c r="H9" s="24" t="e">
        <f t="shared" si="0"/>
        <v>#DIV/0!</v>
      </c>
      <c r="I9" s="25" t="e">
        <f t="shared" si="4"/>
        <v>#DIV/0!</v>
      </c>
    </row>
    <row r="10" spans="1:9" x14ac:dyDescent="0.45">
      <c r="A10" s="15" t="s">
        <v>124</v>
      </c>
      <c r="B10" s="41"/>
      <c r="C10" s="41"/>
      <c r="D10" s="41"/>
      <c r="E10" s="22" t="e">
        <f t="shared" si="2"/>
        <v>#DIV/0!</v>
      </c>
      <c r="F10" s="23" t="e">
        <f t="shared" si="3"/>
        <v>#DIV/0!</v>
      </c>
      <c r="G10" s="23">
        <f>Data!B10</f>
        <v>33</v>
      </c>
      <c r="H10" s="24" t="e">
        <f t="shared" si="0"/>
        <v>#DIV/0!</v>
      </c>
      <c r="I10" s="25" t="e">
        <f t="shared" si="4"/>
        <v>#DIV/0!</v>
      </c>
    </row>
    <row r="11" spans="1:9" x14ac:dyDescent="0.45">
      <c r="A11" s="15" t="s">
        <v>125</v>
      </c>
      <c r="B11" s="41"/>
      <c r="C11" s="41"/>
      <c r="D11" s="41"/>
      <c r="E11" s="22" t="e">
        <f t="shared" si="2"/>
        <v>#DIV/0!</v>
      </c>
      <c r="F11" s="23" t="e">
        <f t="shared" si="3"/>
        <v>#DIV/0!</v>
      </c>
      <c r="G11" s="23">
        <f>Data!B11</f>
        <v>33</v>
      </c>
      <c r="H11" s="24" t="e">
        <f t="shared" si="0"/>
        <v>#DIV/0!</v>
      </c>
      <c r="I11" s="25" t="e">
        <f t="shared" si="4"/>
        <v>#DIV/0!</v>
      </c>
    </row>
    <row r="12" spans="1:9" x14ac:dyDescent="0.45">
      <c r="A12" s="15" t="s">
        <v>126</v>
      </c>
      <c r="B12" s="41"/>
      <c r="C12" s="41"/>
      <c r="D12" s="41"/>
      <c r="E12" s="22" t="e">
        <f t="shared" si="2"/>
        <v>#DIV/0!</v>
      </c>
      <c r="F12" s="23" t="e">
        <f t="shared" si="3"/>
        <v>#DIV/0!</v>
      </c>
      <c r="G12" s="23">
        <f>Data!B12</f>
        <v>34</v>
      </c>
      <c r="H12" s="24" t="e">
        <f t="shared" si="0"/>
        <v>#DIV/0!</v>
      </c>
      <c r="I12" s="25" t="e">
        <f t="shared" si="4"/>
        <v>#DIV/0!</v>
      </c>
    </row>
    <row r="13" spans="1:9" x14ac:dyDescent="0.45">
      <c r="A13" s="15" t="s">
        <v>127</v>
      </c>
      <c r="B13" s="41"/>
      <c r="C13" s="41"/>
      <c r="D13" s="41"/>
      <c r="E13" s="22" t="e">
        <f t="shared" si="2"/>
        <v>#DIV/0!</v>
      </c>
      <c r="F13" s="23" t="e">
        <f t="shared" si="3"/>
        <v>#DIV/0!</v>
      </c>
      <c r="G13" s="23">
        <f>Data!B13</f>
        <v>35</v>
      </c>
      <c r="H13" s="24" t="e">
        <f t="shared" si="0"/>
        <v>#DIV/0!</v>
      </c>
      <c r="I13" s="25" t="e">
        <f t="shared" si="4"/>
        <v>#DIV/0!</v>
      </c>
    </row>
    <row r="14" spans="1:9" x14ac:dyDescent="0.45">
      <c r="A14" s="15" t="s">
        <v>128</v>
      </c>
      <c r="B14" s="41"/>
      <c r="C14" s="41"/>
      <c r="D14" s="41"/>
      <c r="E14" s="22" t="e">
        <f t="shared" si="2"/>
        <v>#DIV/0!</v>
      </c>
      <c r="F14" s="23" t="e">
        <f t="shared" si="3"/>
        <v>#DIV/0!</v>
      </c>
      <c r="G14" s="23">
        <f>Data!B14</f>
        <v>35</v>
      </c>
      <c r="H14" s="24" t="e">
        <f t="shared" si="0"/>
        <v>#DIV/0!</v>
      </c>
      <c r="I14" s="25" t="e">
        <f t="shared" si="4"/>
        <v>#DIV/0!</v>
      </c>
    </row>
    <row r="15" spans="1:9" x14ac:dyDescent="0.45">
      <c r="A15" s="15" t="s">
        <v>129</v>
      </c>
      <c r="B15" s="41"/>
      <c r="C15" s="41"/>
      <c r="D15" s="41"/>
      <c r="E15" s="22" t="e">
        <f t="shared" si="2"/>
        <v>#DIV/0!</v>
      </c>
      <c r="F15" s="23" t="e">
        <f t="shared" si="3"/>
        <v>#DIV/0!</v>
      </c>
      <c r="G15" s="23">
        <f>Data!B15</f>
        <v>5</v>
      </c>
      <c r="H15" s="24" t="e">
        <f t="shared" si="0"/>
        <v>#DIV/0!</v>
      </c>
      <c r="I15" s="25" t="e">
        <f t="shared" si="4"/>
        <v>#DIV/0!</v>
      </c>
    </row>
    <row r="16" spans="1:9" x14ac:dyDescent="0.45">
      <c r="A16" s="15" t="s">
        <v>130</v>
      </c>
      <c r="B16" s="41"/>
      <c r="C16" s="41"/>
      <c r="D16" s="41"/>
      <c r="E16" s="22" t="e">
        <f t="shared" si="2"/>
        <v>#DIV/0!</v>
      </c>
      <c r="F16" s="23" t="e">
        <f t="shared" si="3"/>
        <v>#DIV/0!</v>
      </c>
      <c r="G16" s="23">
        <f>Data!B16</f>
        <v>5</v>
      </c>
      <c r="H16" s="24" t="e">
        <f t="shared" si="0"/>
        <v>#DIV/0!</v>
      </c>
      <c r="I16" s="25" t="e">
        <f t="shared" si="4"/>
        <v>#DIV/0!</v>
      </c>
    </row>
    <row r="17" spans="1:9" x14ac:dyDescent="0.45">
      <c r="A17" s="15" t="s">
        <v>131</v>
      </c>
      <c r="B17" s="41"/>
      <c r="C17" s="41"/>
      <c r="D17" s="41"/>
      <c r="E17" s="22" t="e">
        <f t="shared" si="2"/>
        <v>#DIV/0!</v>
      </c>
      <c r="F17" s="23" t="e">
        <f t="shared" si="3"/>
        <v>#DIV/0!</v>
      </c>
      <c r="G17" s="23">
        <f>Data!B17</f>
        <v>10</v>
      </c>
      <c r="H17" s="24" t="e">
        <f t="shared" si="0"/>
        <v>#DIV/0!</v>
      </c>
      <c r="I17" s="25" t="e">
        <f t="shared" si="4"/>
        <v>#DIV/0!</v>
      </c>
    </row>
    <row r="18" spans="1:9" x14ac:dyDescent="0.45">
      <c r="A18" s="19" t="s">
        <v>24</v>
      </c>
      <c r="B18" s="20">
        <f>SUM(B2:B17)</f>
        <v>0</v>
      </c>
      <c r="C18" s="20">
        <f>SUM(C2:C17)</f>
        <v>0</v>
      </c>
      <c r="D18" s="20">
        <f>SUM(D2:D17)</f>
        <v>0</v>
      </c>
      <c r="E18" s="21"/>
    </row>
  </sheetData>
  <conditionalFormatting sqref="B2:D17">
    <cfRule type="expression" dxfId="11" priority="1">
      <formula>OR(B2&lt;$H2,B2&gt;$I2,B2=0,AND($G2&lt;&gt;"",ISNUMBER(B2),B2=VALUE($G2)))</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639C2-D84B-4B3F-A10D-B8C37C54F821}">
  <dimension ref="A1:I18"/>
  <sheetViews>
    <sheetView workbookViewId="0">
      <selection activeCell="G34" sqref="G34:G35"/>
    </sheetView>
  </sheetViews>
  <sheetFormatPr defaultRowHeight="14.25" x14ac:dyDescent="0.45"/>
  <cols>
    <col min="1" max="4" width="10.73046875" customWidth="1"/>
    <col min="5" max="5" width="12.86328125" customWidth="1"/>
    <col min="6" max="6" width="16.265625" bestFit="1" customWidth="1"/>
    <col min="7" max="7" width="15.86328125" bestFit="1" customWidth="1"/>
  </cols>
  <sheetData>
    <row r="1" spans="1:9" ht="28.5" x14ac:dyDescent="0.45">
      <c r="A1" s="17" t="s">
        <v>23</v>
      </c>
      <c r="B1" t="s">
        <v>22</v>
      </c>
      <c r="C1" t="s">
        <v>26</v>
      </c>
      <c r="D1" t="s">
        <v>25</v>
      </c>
      <c r="E1" t="s">
        <v>34</v>
      </c>
      <c r="F1" t="s">
        <v>35</v>
      </c>
      <c r="G1" s="3" t="s">
        <v>64</v>
      </c>
      <c r="H1" t="s">
        <v>36</v>
      </c>
      <c r="I1" t="s">
        <v>37</v>
      </c>
    </row>
    <row r="2" spans="1:9" x14ac:dyDescent="0.45">
      <c r="A2" s="15" t="s">
        <v>116</v>
      </c>
      <c r="B2" s="41"/>
      <c r="C2" s="41"/>
      <c r="D2" s="41"/>
      <c r="E2" s="22" t="e">
        <f>AVERAGE(B2:D2)</f>
        <v>#DIV/0!</v>
      </c>
      <c r="F2" s="23" t="e">
        <f>1.5*_xlfn.STDEV.S(B2:D2)</f>
        <v>#DIV/0!</v>
      </c>
      <c r="G2" s="23">
        <f>Data!B2</f>
        <v>5</v>
      </c>
      <c r="H2" s="24" t="e">
        <f t="shared" ref="H2:H17" si="0">MAX(0,SUM(E2-F2))</f>
        <v>#DIV/0!</v>
      </c>
      <c r="I2" s="25" t="e">
        <f t="shared" ref="I2:I5" si="1">MIN(G2,SUM(E2+F2))</f>
        <v>#DIV/0!</v>
      </c>
    </row>
    <row r="3" spans="1:9" x14ac:dyDescent="0.45">
      <c r="A3" s="15" t="s">
        <v>117</v>
      </c>
      <c r="B3" s="41"/>
      <c r="C3" s="41"/>
      <c r="D3" s="41"/>
      <c r="E3" s="22" t="e">
        <f t="shared" ref="E3:E17" si="2">AVERAGE(B3:D3)</f>
        <v>#DIV/0!</v>
      </c>
      <c r="F3" s="23" t="e">
        <f t="shared" ref="F3:F17" si="3">1.5*_xlfn.STDEV.S(B3:D3)</f>
        <v>#DIV/0!</v>
      </c>
      <c r="G3" s="23">
        <f>Data!B3</f>
        <v>5</v>
      </c>
      <c r="H3" s="24" t="e">
        <f t="shared" si="0"/>
        <v>#DIV/0!</v>
      </c>
      <c r="I3" s="25" t="e">
        <f t="shared" si="1"/>
        <v>#DIV/0!</v>
      </c>
    </row>
    <row r="4" spans="1:9" x14ac:dyDescent="0.45">
      <c r="A4" s="15" t="s">
        <v>118</v>
      </c>
      <c r="B4" s="41"/>
      <c r="C4" s="41"/>
      <c r="D4" s="41"/>
      <c r="E4" s="22" t="e">
        <f t="shared" si="2"/>
        <v>#DIV/0!</v>
      </c>
      <c r="F4" s="23" t="e">
        <f t="shared" si="3"/>
        <v>#DIV/0!</v>
      </c>
      <c r="G4" s="23">
        <f>Data!B4</f>
        <v>70</v>
      </c>
      <c r="H4" s="24" t="e">
        <f t="shared" si="0"/>
        <v>#DIV/0!</v>
      </c>
      <c r="I4" s="25" t="e">
        <f t="shared" si="1"/>
        <v>#DIV/0!</v>
      </c>
    </row>
    <row r="5" spans="1:9" x14ac:dyDescent="0.45">
      <c r="A5" s="15" t="s">
        <v>119</v>
      </c>
      <c r="B5" s="41"/>
      <c r="C5" s="41"/>
      <c r="D5" s="41"/>
      <c r="E5" s="22" t="e">
        <f t="shared" si="2"/>
        <v>#DIV/0!</v>
      </c>
      <c r="F5" s="23" t="e">
        <f t="shared" si="3"/>
        <v>#DIV/0!</v>
      </c>
      <c r="G5" s="23">
        <f>Data!B5</f>
        <v>5</v>
      </c>
      <c r="H5" s="24" t="e">
        <f t="shared" si="0"/>
        <v>#DIV/0!</v>
      </c>
      <c r="I5" s="25" t="e">
        <f t="shared" si="1"/>
        <v>#DIV/0!</v>
      </c>
    </row>
    <row r="6" spans="1:9" x14ac:dyDescent="0.45">
      <c r="A6" s="15" t="s">
        <v>120</v>
      </c>
      <c r="B6" s="41"/>
      <c r="C6" s="41"/>
      <c r="D6" s="41"/>
      <c r="E6" s="22" t="e">
        <f t="shared" si="2"/>
        <v>#DIV/0!</v>
      </c>
      <c r="F6" s="23" t="e">
        <f t="shared" si="3"/>
        <v>#DIV/0!</v>
      </c>
      <c r="G6" s="23">
        <f>Data!B6</f>
        <v>25</v>
      </c>
      <c r="H6" s="24" t="e">
        <f t="shared" si="0"/>
        <v>#DIV/0!</v>
      </c>
      <c r="I6" s="25" t="e">
        <f>MIN(G6,SUM(E6+F6))</f>
        <v>#DIV/0!</v>
      </c>
    </row>
    <row r="7" spans="1:9" x14ac:dyDescent="0.45">
      <c r="A7" s="15" t="s">
        <v>121</v>
      </c>
      <c r="B7" s="41"/>
      <c r="C7" s="41"/>
      <c r="D7" s="41"/>
      <c r="E7" s="22" t="e">
        <f t="shared" si="2"/>
        <v>#DIV/0!</v>
      </c>
      <c r="F7" s="23" t="e">
        <f t="shared" si="3"/>
        <v>#DIV/0!</v>
      </c>
      <c r="G7" s="23">
        <f>Data!B7</f>
        <v>33</v>
      </c>
      <c r="H7" s="24" t="e">
        <f t="shared" si="0"/>
        <v>#DIV/0!</v>
      </c>
      <c r="I7" s="25" t="e">
        <f t="shared" ref="I7:I17" si="4">MIN(G7,SUM(E7+F7))</f>
        <v>#DIV/0!</v>
      </c>
    </row>
    <row r="8" spans="1:9" x14ac:dyDescent="0.45">
      <c r="A8" s="15" t="s">
        <v>122</v>
      </c>
      <c r="B8" s="41"/>
      <c r="C8" s="41"/>
      <c r="D8" s="41"/>
      <c r="E8" s="22" t="e">
        <f t="shared" si="2"/>
        <v>#DIV/0!</v>
      </c>
      <c r="F8" s="23" t="e">
        <f t="shared" si="3"/>
        <v>#DIV/0!</v>
      </c>
      <c r="G8" s="23">
        <f>Data!B8</f>
        <v>33</v>
      </c>
      <c r="H8" s="24" t="e">
        <f t="shared" si="0"/>
        <v>#DIV/0!</v>
      </c>
      <c r="I8" s="25" t="e">
        <f t="shared" si="4"/>
        <v>#DIV/0!</v>
      </c>
    </row>
    <row r="9" spans="1:9" x14ac:dyDescent="0.45">
      <c r="A9" s="15" t="s">
        <v>123</v>
      </c>
      <c r="B9" s="41"/>
      <c r="C9" s="41"/>
      <c r="D9" s="41"/>
      <c r="E9" s="22" t="e">
        <f t="shared" si="2"/>
        <v>#DIV/0!</v>
      </c>
      <c r="F9" s="23" t="e">
        <f t="shared" si="3"/>
        <v>#DIV/0!</v>
      </c>
      <c r="G9" s="23">
        <f>Data!B9</f>
        <v>34</v>
      </c>
      <c r="H9" s="24" t="e">
        <f t="shared" si="0"/>
        <v>#DIV/0!</v>
      </c>
      <c r="I9" s="25" t="e">
        <f t="shared" si="4"/>
        <v>#DIV/0!</v>
      </c>
    </row>
    <row r="10" spans="1:9" x14ac:dyDescent="0.45">
      <c r="A10" s="15" t="s">
        <v>124</v>
      </c>
      <c r="B10" s="41"/>
      <c r="C10" s="41"/>
      <c r="D10" s="41"/>
      <c r="E10" s="22" t="e">
        <f t="shared" si="2"/>
        <v>#DIV/0!</v>
      </c>
      <c r="F10" s="23" t="e">
        <f t="shared" si="3"/>
        <v>#DIV/0!</v>
      </c>
      <c r="G10" s="23">
        <f>Data!B10</f>
        <v>33</v>
      </c>
      <c r="H10" s="24" t="e">
        <f t="shared" si="0"/>
        <v>#DIV/0!</v>
      </c>
      <c r="I10" s="25" t="e">
        <f t="shared" si="4"/>
        <v>#DIV/0!</v>
      </c>
    </row>
    <row r="11" spans="1:9" x14ac:dyDescent="0.45">
      <c r="A11" s="15" t="s">
        <v>125</v>
      </c>
      <c r="B11" s="41"/>
      <c r="C11" s="41"/>
      <c r="D11" s="41"/>
      <c r="E11" s="22" t="e">
        <f t="shared" si="2"/>
        <v>#DIV/0!</v>
      </c>
      <c r="F11" s="23" t="e">
        <f t="shared" si="3"/>
        <v>#DIV/0!</v>
      </c>
      <c r="G11" s="23">
        <f>Data!B11</f>
        <v>33</v>
      </c>
      <c r="H11" s="24" t="e">
        <f t="shared" si="0"/>
        <v>#DIV/0!</v>
      </c>
      <c r="I11" s="25" t="e">
        <f t="shared" si="4"/>
        <v>#DIV/0!</v>
      </c>
    </row>
    <row r="12" spans="1:9" x14ac:dyDescent="0.45">
      <c r="A12" s="15" t="s">
        <v>126</v>
      </c>
      <c r="B12" s="41"/>
      <c r="C12" s="41"/>
      <c r="D12" s="41"/>
      <c r="E12" s="22" t="e">
        <f t="shared" si="2"/>
        <v>#DIV/0!</v>
      </c>
      <c r="F12" s="23" t="e">
        <f t="shared" si="3"/>
        <v>#DIV/0!</v>
      </c>
      <c r="G12" s="23">
        <f>Data!B12</f>
        <v>34</v>
      </c>
      <c r="H12" s="24" t="e">
        <f t="shared" si="0"/>
        <v>#DIV/0!</v>
      </c>
      <c r="I12" s="25" t="e">
        <f t="shared" si="4"/>
        <v>#DIV/0!</v>
      </c>
    </row>
    <row r="13" spans="1:9" x14ac:dyDescent="0.45">
      <c r="A13" s="15" t="s">
        <v>127</v>
      </c>
      <c r="B13" s="41"/>
      <c r="C13" s="41"/>
      <c r="D13" s="41"/>
      <c r="E13" s="22" t="e">
        <f t="shared" si="2"/>
        <v>#DIV/0!</v>
      </c>
      <c r="F13" s="23" t="e">
        <f t="shared" si="3"/>
        <v>#DIV/0!</v>
      </c>
      <c r="G13" s="23">
        <f>Data!B13</f>
        <v>35</v>
      </c>
      <c r="H13" s="24" t="e">
        <f t="shared" si="0"/>
        <v>#DIV/0!</v>
      </c>
      <c r="I13" s="25" t="e">
        <f t="shared" si="4"/>
        <v>#DIV/0!</v>
      </c>
    </row>
    <row r="14" spans="1:9" x14ac:dyDescent="0.45">
      <c r="A14" s="15" t="s">
        <v>128</v>
      </c>
      <c r="B14" s="41"/>
      <c r="C14" s="41"/>
      <c r="D14" s="41"/>
      <c r="E14" s="22" t="e">
        <f t="shared" si="2"/>
        <v>#DIV/0!</v>
      </c>
      <c r="F14" s="23" t="e">
        <f t="shared" si="3"/>
        <v>#DIV/0!</v>
      </c>
      <c r="G14" s="23">
        <f>Data!B14</f>
        <v>35</v>
      </c>
      <c r="H14" s="24" t="e">
        <f t="shared" si="0"/>
        <v>#DIV/0!</v>
      </c>
      <c r="I14" s="25" t="e">
        <f t="shared" si="4"/>
        <v>#DIV/0!</v>
      </c>
    </row>
    <row r="15" spans="1:9" x14ac:dyDescent="0.45">
      <c r="A15" s="15" t="s">
        <v>129</v>
      </c>
      <c r="B15" s="41"/>
      <c r="C15" s="41"/>
      <c r="D15" s="41"/>
      <c r="E15" s="22" t="e">
        <f t="shared" si="2"/>
        <v>#DIV/0!</v>
      </c>
      <c r="F15" s="23" t="e">
        <f t="shared" si="3"/>
        <v>#DIV/0!</v>
      </c>
      <c r="G15" s="23">
        <f>Data!B15</f>
        <v>5</v>
      </c>
      <c r="H15" s="24" t="e">
        <f t="shared" si="0"/>
        <v>#DIV/0!</v>
      </c>
      <c r="I15" s="25" t="e">
        <f t="shared" si="4"/>
        <v>#DIV/0!</v>
      </c>
    </row>
    <row r="16" spans="1:9" x14ac:dyDescent="0.45">
      <c r="A16" s="15" t="s">
        <v>130</v>
      </c>
      <c r="B16" s="41"/>
      <c r="C16" s="41"/>
      <c r="D16" s="41"/>
      <c r="E16" s="22" t="e">
        <f t="shared" si="2"/>
        <v>#DIV/0!</v>
      </c>
      <c r="F16" s="23" t="e">
        <f t="shared" si="3"/>
        <v>#DIV/0!</v>
      </c>
      <c r="G16" s="23">
        <f>Data!B16</f>
        <v>5</v>
      </c>
      <c r="H16" s="24" t="e">
        <f t="shared" si="0"/>
        <v>#DIV/0!</v>
      </c>
      <c r="I16" s="25" t="e">
        <f t="shared" si="4"/>
        <v>#DIV/0!</v>
      </c>
    </row>
    <row r="17" spans="1:9" x14ac:dyDescent="0.45">
      <c r="A17" s="15" t="s">
        <v>131</v>
      </c>
      <c r="B17" s="41"/>
      <c r="C17" s="41"/>
      <c r="D17" s="41"/>
      <c r="E17" s="22" t="e">
        <f t="shared" si="2"/>
        <v>#DIV/0!</v>
      </c>
      <c r="F17" s="23" t="e">
        <f t="shared" si="3"/>
        <v>#DIV/0!</v>
      </c>
      <c r="G17" s="23">
        <f>Data!B17</f>
        <v>10</v>
      </c>
      <c r="H17" s="24" t="e">
        <f t="shared" si="0"/>
        <v>#DIV/0!</v>
      </c>
      <c r="I17" s="25" t="e">
        <f t="shared" si="4"/>
        <v>#DIV/0!</v>
      </c>
    </row>
    <row r="18" spans="1:9" x14ac:dyDescent="0.45">
      <c r="A18" s="19" t="s">
        <v>24</v>
      </c>
      <c r="B18" s="20">
        <f>SUM(B2:B17)</f>
        <v>0</v>
      </c>
      <c r="C18" s="20">
        <f>SUM(C2:C17)</f>
        <v>0</v>
      </c>
      <c r="D18" s="20">
        <f>SUM(D2:D17)</f>
        <v>0</v>
      </c>
      <c r="E18" s="21"/>
    </row>
  </sheetData>
  <conditionalFormatting sqref="B2:D17">
    <cfRule type="expression" dxfId="10" priority="1">
      <formula>OR(B2&lt;$H2,B2&gt;$I2,B2=0,AND($G2&lt;&gt;"",ISNUMBER(B2),B2=VALUE($G2)))</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72359-225E-4979-890F-411F4559E266}">
  <dimension ref="A1:B26"/>
  <sheetViews>
    <sheetView workbookViewId="0">
      <selection activeCell="I33" sqref="I33"/>
    </sheetView>
  </sheetViews>
  <sheetFormatPr defaultRowHeight="14.25" x14ac:dyDescent="0.45"/>
  <cols>
    <col min="1" max="1" width="17" bestFit="1" customWidth="1"/>
  </cols>
  <sheetData>
    <row r="1" spans="1:2" ht="42.75" x14ac:dyDescent="0.45">
      <c r="A1" s="15" t="s">
        <v>23</v>
      </c>
      <c r="B1" s="3" t="s">
        <v>64</v>
      </c>
    </row>
    <row r="2" spans="1:2" x14ac:dyDescent="0.45">
      <c r="A2" s="15" t="s">
        <v>116</v>
      </c>
      <c r="B2" s="67">
        <v>5</v>
      </c>
    </row>
    <row r="3" spans="1:2" x14ac:dyDescent="0.45">
      <c r="A3" s="15" t="s">
        <v>117</v>
      </c>
      <c r="B3" s="67">
        <v>5</v>
      </c>
    </row>
    <row r="4" spans="1:2" x14ac:dyDescent="0.45">
      <c r="A4" s="15" t="s">
        <v>118</v>
      </c>
      <c r="B4" s="67">
        <v>70</v>
      </c>
    </row>
    <row r="5" spans="1:2" x14ac:dyDescent="0.45">
      <c r="A5" s="15" t="s">
        <v>119</v>
      </c>
      <c r="B5" s="67">
        <v>5</v>
      </c>
    </row>
    <row r="6" spans="1:2" x14ac:dyDescent="0.45">
      <c r="A6" s="15" t="s">
        <v>120</v>
      </c>
      <c r="B6" s="67">
        <v>25</v>
      </c>
    </row>
    <row r="7" spans="1:2" x14ac:dyDescent="0.45">
      <c r="A7" s="15" t="s">
        <v>121</v>
      </c>
      <c r="B7" s="67">
        <v>33</v>
      </c>
    </row>
    <row r="8" spans="1:2" x14ac:dyDescent="0.45">
      <c r="A8" s="15" t="s">
        <v>122</v>
      </c>
      <c r="B8" s="67">
        <v>33</v>
      </c>
    </row>
    <row r="9" spans="1:2" x14ac:dyDescent="0.45">
      <c r="A9" s="15" t="s">
        <v>123</v>
      </c>
      <c r="B9" s="67">
        <v>34</v>
      </c>
    </row>
    <row r="10" spans="1:2" x14ac:dyDescent="0.45">
      <c r="A10" s="15" t="s">
        <v>124</v>
      </c>
      <c r="B10" s="67">
        <v>33</v>
      </c>
    </row>
    <row r="11" spans="1:2" x14ac:dyDescent="0.45">
      <c r="A11" s="15" t="s">
        <v>125</v>
      </c>
      <c r="B11" s="67">
        <v>33</v>
      </c>
    </row>
    <row r="12" spans="1:2" x14ac:dyDescent="0.45">
      <c r="A12" s="15" t="s">
        <v>126</v>
      </c>
      <c r="B12" s="67">
        <v>34</v>
      </c>
    </row>
    <row r="13" spans="1:2" x14ac:dyDescent="0.45">
      <c r="A13" s="15" t="s">
        <v>127</v>
      </c>
      <c r="B13" s="67">
        <v>35</v>
      </c>
    </row>
    <row r="14" spans="1:2" x14ac:dyDescent="0.45">
      <c r="A14" s="15" t="s">
        <v>128</v>
      </c>
      <c r="B14" s="67">
        <v>35</v>
      </c>
    </row>
    <row r="15" spans="1:2" x14ac:dyDescent="0.45">
      <c r="A15" s="15" t="s">
        <v>129</v>
      </c>
      <c r="B15" s="67">
        <v>5</v>
      </c>
    </row>
    <row r="16" spans="1:2" x14ac:dyDescent="0.45">
      <c r="A16" s="15" t="s">
        <v>130</v>
      </c>
      <c r="B16" s="67">
        <v>5</v>
      </c>
    </row>
    <row r="17" spans="1:2" x14ac:dyDescent="0.45">
      <c r="A17" s="15" t="s">
        <v>131</v>
      </c>
      <c r="B17" s="67">
        <v>10</v>
      </c>
    </row>
    <row r="18" spans="1:2" x14ac:dyDescent="0.45">
      <c r="A18" s="16" t="s">
        <v>24</v>
      </c>
      <c r="B18" s="34">
        <f>SUM(B2:B17)</f>
        <v>400</v>
      </c>
    </row>
    <row r="24" spans="1:2" x14ac:dyDescent="0.45">
      <c r="A24" t="s">
        <v>112</v>
      </c>
      <c r="B24" s="23">
        <v>480</v>
      </c>
    </row>
    <row r="26" spans="1:2" x14ac:dyDescent="0.45">
      <c r="A26" t="s">
        <v>113</v>
      </c>
      <c r="B26" s="23">
        <v>3</v>
      </c>
    </row>
  </sheetData>
  <phoneticPr fontId="16" type="noConversion"/>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224CA-4F83-4292-83D0-7F2D84D951C1}">
  <dimension ref="A1:D18"/>
  <sheetViews>
    <sheetView workbookViewId="0">
      <selection activeCell="E35" sqref="E35"/>
    </sheetView>
  </sheetViews>
  <sheetFormatPr defaultRowHeight="14.25" x14ac:dyDescent="0.45"/>
  <cols>
    <col min="2" max="4" width="10.73046875" bestFit="1" customWidth="1"/>
  </cols>
  <sheetData>
    <row r="1" spans="1:4" x14ac:dyDescent="0.45">
      <c r="A1" s="17" t="s">
        <v>23</v>
      </c>
      <c r="B1" t="s">
        <v>22</v>
      </c>
      <c r="C1" t="s">
        <v>26</v>
      </c>
      <c r="D1" t="s">
        <v>25</v>
      </c>
    </row>
    <row r="2" spans="1:4" x14ac:dyDescent="0.45">
      <c r="A2" s="18" t="s">
        <v>116</v>
      </c>
      <c r="B2" s="41"/>
      <c r="C2" s="41"/>
      <c r="D2" s="41"/>
    </row>
    <row r="3" spans="1:4" x14ac:dyDescent="0.45">
      <c r="A3" s="18" t="s">
        <v>117</v>
      </c>
      <c r="B3" s="41"/>
      <c r="C3" s="41"/>
      <c r="D3" s="41"/>
    </row>
    <row r="4" spans="1:4" x14ac:dyDescent="0.45">
      <c r="A4" s="18" t="s">
        <v>118</v>
      </c>
      <c r="B4" s="41"/>
      <c r="C4" s="41"/>
      <c r="D4" s="41"/>
    </row>
    <row r="5" spans="1:4" x14ac:dyDescent="0.45">
      <c r="A5" s="18" t="s">
        <v>119</v>
      </c>
      <c r="B5" s="41"/>
      <c r="C5" s="41"/>
      <c r="D5" s="41"/>
    </row>
    <row r="6" spans="1:4" x14ac:dyDescent="0.45">
      <c r="A6" s="18" t="s">
        <v>120</v>
      </c>
      <c r="B6" s="41"/>
      <c r="C6" s="41"/>
      <c r="D6" s="41"/>
    </row>
    <row r="7" spans="1:4" x14ac:dyDescent="0.45">
      <c r="A7" s="18" t="s">
        <v>121</v>
      </c>
      <c r="B7" s="41"/>
      <c r="C7" s="41"/>
      <c r="D7" s="41"/>
    </row>
    <row r="8" spans="1:4" x14ac:dyDescent="0.45">
      <c r="A8" s="18" t="s">
        <v>122</v>
      </c>
      <c r="B8" s="41"/>
      <c r="C8" s="41"/>
      <c r="D8" s="41"/>
    </row>
    <row r="9" spans="1:4" x14ac:dyDescent="0.45">
      <c r="A9" s="18" t="s">
        <v>123</v>
      </c>
      <c r="B9" s="41"/>
      <c r="C9" s="41"/>
      <c r="D9" s="41"/>
    </row>
    <row r="10" spans="1:4" x14ac:dyDescent="0.45">
      <c r="A10" s="18" t="s">
        <v>124</v>
      </c>
      <c r="B10" s="41"/>
      <c r="C10" s="41"/>
      <c r="D10" s="41"/>
    </row>
    <row r="11" spans="1:4" x14ac:dyDescent="0.45">
      <c r="A11" s="18" t="s">
        <v>125</v>
      </c>
      <c r="B11" s="41"/>
      <c r="C11" s="41"/>
      <c r="D11" s="41"/>
    </row>
    <row r="12" spans="1:4" x14ac:dyDescent="0.45">
      <c r="A12" s="18" t="s">
        <v>126</v>
      </c>
      <c r="B12" s="41"/>
      <c r="C12" s="41"/>
      <c r="D12" s="41"/>
    </row>
    <row r="13" spans="1:4" x14ac:dyDescent="0.45">
      <c r="A13" s="18" t="s">
        <v>127</v>
      </c>
      <c r="B13" s="41"/>
      <c r="C13" s="41"/>
      <c r="D13" s="41"/>
    </row>
    <row r="14" spans="1:4" x14ac:dyDescent="0.45">
      <c r="A14" s="18" t="s">
        <v>128</v>
      </c>
      <c r="B14" s="41"/>
      <c r="C14" s="41"/>
      <c r="D14" s="41"/>
    </row>
    <row r="15" spans="1:4" x14ac:dyDescent="0.45">
      <c r="A15" s="18" t="s">
        <v>129</v>
      </c>
      <c r="B15" s="41"/>
      <c r="C15" s="41"/>
      <c r="D15" s="41"/>
    </row>
    <row r="16" spans="1:4" x14ac:dyDescent="0.45">
      <c r="A16" s="18" t="s">
        <v>130</v>
      </c>
      <c r="B16" s="41"/>
      <c r="C16" s="41"/>
      <c r="D16" s="41"/>
    </row>
    <row r="17" spans="1:4" x14ac:dyDescent="0.45">
      <c r="A17" s="18" t="s">
        <v>131</v>
      </c>
      <c r="B17" s="41"/>
      <c r="C17" s="41"/>
      <c r="D17" s="41"/>
    </row>
    <row r="18" spans="1:4" x14ac:dyDescent="0.45">
      <c r="A18" s="19" t="s">
        <v>24</v>
      </c>
      <c r="B18" s="20">
        <f>SUM(B2:B17)</f>
        <v>0</v>
      </c>
      <c r="C18" s="20">
        <f>SUM(C2:C17)</f>
        <v>0</v>
      </c>
      <c r="D18" s="20">
        <f>SUM(D2:D17)</f>
        <v>0</v>
      </c>
    </row>
  </sheetData>
  <phoneticPr fontId="16" type="noConversion"/>
  <conditionalFormatting sqref="B2:D17">
    <cfRule type="expression" dxfId="9" priority="10">
      <formula>OR(B2&lt;#REF!,B2&gt;#REF!,B2=0,AND(#REF!&lt;&gt;"",ISNUMBER(B2),B2=VALUE(#REF!)))</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5FFD7-E1AF-42D7-A24D-382501CE5B57}">
  <dimension ref="A1:D18"/>
  <sheetViews>
    <sheetView workbookViewId="0">
      <selection activeCell="E48" sqref="E48"/>
    </sheetView>
  </sheetViews>
  <sheetFormatPr defaultRowHeight="14.25" x14ac:dyDescent="0.45"/>
  <sheetData>
    <row r="1" spans="1:4" x14ac:dyDescent="0.45">
      <c r="A1" s="17" t="s">
        <v>23</v>
      </c>
      <c r="B1" t="s">
        <v>22</v>
      </c>
      <c r="C1" t="s">
        <v>26</v>
      </c>
      <c r="D1" t="s">
        <v>25</v>
      </c>
    </row>
    <row r="2" spans="1:4" x14ac:dyDescent="0.45">
      <c r="A2" s="18" t="s">
        <v>116</v>
      </c>
      <c r="B2" s="41"/>
      <c r="C2" s="41"/>
      <c r="D2" s="41"/>
    </row>
    <row r="3" spans="1:4" x14ac:dyDescent="0.45">
      <c r="A3" s="18" t="s">
        <v>117</v>
      </c>
      <c r="B3" s="41"/>
      <c r="C3" s="41"/>
      <c r="D3" s="41"/>
    </row>
    <row r="4" spans="1:4" x14ac:dyDescent="0.45">
      <c r="A4" s="18" t="s">
        <v>118</v>
      </c>
      <c r="B4" s="41"/>
      <c r="C4" s="41"/>
      <c r="D4" s="41"/>
    </row>
    <row r="5" spans="1:4" x14ac:dyDescent="0.45">
      <c r="A5" s="18" t="s">
        <v>119</v>
      </c>
      <c r="B5" s="41"/>
      <c r="C5" s="41"/>
      <c r="D5" s="41"/>
    </row>
    <row r="6" spans="1:4" x14ac:dyDescent="0.45">
      <c r="A6" s="18" t="s">
        <v>120</v>
      </c>
      <c r="B6" s="41"/>
      <c r="C6" s="41"/>
      <c r="D6" s="41"/>
    </row>
    <row r="7" spans="1:4" x14ac:dyDescent="0.45">
      <c r="A7" s="18" t="s">
        <v>121</v>
      </c>
      <c r="B7" s="41"/>
      <c r="C7" s="41"/>
      <c r="D7" s="41"/>
    </row>
    <row r="8" spans="1:4" x14ac:dyDescent="0.45">
      <c r="A8" s="18" t="s">
        <v>122</v>
      </c>
      <c r="B8" s="41"/>
      <c r="C8" s="41"/>
      <c r="D8" s="41"/>
    </row>
    <row r="9" spans="1:4" x14ac:dyDescent="0.45">
      <c r="A9" s="18" t="s">
        <v>123</v>
      </c>
      <c r="B9" s="41"/>
      <c r="C9" s="41"/>
      <c r="D9" s="41"/>
    </row>
    <row r="10" spans="1:4" x14ac:dyDescent="0.45">
      <c r="A10" s="18" t="s">
        <v>124</v>
      </c>
      <c r="B10" s="41"/>
      <c r="C10" s="41"/>
      <c r="D10" s="41"/>
    </row>
    <row r="11" spans="1:4" x14ac:dyDescent="0.45">
      <c r="A11" s="18" t="s">
        <v>125</v>
      </c>
      <c r="B11" s="41"/>
      <c r="C11" s="41"/>
      <c r="D11" s="41"/>
    </row>
    <row r="12" spans="1:4" x14ac:dyDescent="0.45">
      <c r="A12" s="18" t="s">
        <v>126</v>
      </c>
      <c r="B12" s="41"/>
      <c r="C12" s="41"/>
      <c r="D12" s="41"/>
    </row>
    <row r="13" spans="1:4" x14ac:dyDescent="0.45">
      <c r="A13" s="18" t="s">
        <v>127</v>
      </c>
      <c r="B13" s="41"/>
      <c r="C13" s="41"/>
      <c r="D13" s="41"/>
    </row>
    <row r="14" spans="1:4" x14ac:dyDescent="0.45">
      <c r="A14" s="18" t="s">
        <v>128</v>
      </c>
      <c r="B14" s="41"/>
      <c r="C14" s="41"/>
      <c r="D14" s="41"/>
    </row>
    <row r="15" spans="1:4" x14ac:dyDescent="0.45">
      <c r="A15" s="18" t="s">
        <v>129</v>
      </c>
      <c r="B15" s="41"/>
      <c r="C15" s="41"/>
      <c r="D15" s="41"/>
    </row>
    <row r="16" spans="1:4" x14ac:dyDescent="0.45">
      <c r="A16" s="18" t="s">
        <v>130</v>
      </c>
      <c r="B16" s="41"/>
      <c r="C16" s="41"/>
      <c r="D16" s="41"/>
    </row>
    <row r="17" spans="1:4" x14ac:dyDescent="0.45">
      <c r="A17" s="18" t="s">
        <v>131</v>
      </c>
      <c r="B17" s="41"/>
      <c r="C17" s="41"/>
      <c r="D17" s="41"/>
    </row>
    <row r="18" spans="1:4" x14ac:dyDescent="0.45">
      <c r="A18" s="19" t="s">
        <v>24</v>
      </c>
      <c r="B18" s="20">
        <f>SUM(B2:B17)</f>
        <v>0</v>
      </c>
      <c r="C18" s="20">
        <f>SUM(C2:C17)</f>
        <v>0</v>
      </c>
      <c r="D18" s="20">
        <f>SUM(D2:D17)</f>
        <v>0</v>
      </c>
    </row>
  </sheetData>
  <phoneticPr fontId="16" type="noConversion"/>
  <conditionalFormatting sqref="B2:D17">
    <cfRule type="expression" dxfId="8" priority="9">
      <formula>OR(B2&lt;#REF!,B2&gt;#REF!,B2=0,AND(#REF!&lt;&gt;"",ISNUMBER(B2),B2=VALUE(#REF!)))</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4"/>
  <sheetViews>
    <sheetView tabSelected="1" zoomScaleNormal="100" workbookViewId="0">
      <selection activeCell="G14" sqref="G14"/>
    </sheetView>
  </sheetViews>
  <sheetFormatPr defaultColWidth="8.86328125" defaultRowHeight="14.25" x14ac:dyDescent="0.45"/>
  <cols>
    <col min="1" max="1" width="12.86328125" customWidth="1"/>
    <col min="2" max="2" width="50.1328125" customWidth="1"/>
    <col min="3" max="3" width="25" customWidth="1"/>
    <col min="4" max="4" width="8.86328125" style="4" customWidth="1"/>
    <col min="5" max="5" width="8.86328125" customWidth="1"/>
    <col min="7" max="7" width="38.3984375" customWidth="1"/>
  </cols>
  <sheetData>
    <row r="1" spans="1:8" ht="21.4" thickBot="1" x14ac:dyDescent="0.7">
      <c r="A1" s="69" t="s">
        <v>0</v>
      </c>
      <c r="B1" s="70"/>
      <c r="C1" s="70"/>
      <c r="D1" s="70"/>
      <c r="E1" s="71"/>
    </row>
    <row r="3" spans="1:8" x14ac:dyDescent="0.45">
      <c r="A3" s="9" t="s">
        <v>1</v>
      </c>
      <c r="B3" s="9" t="s">
        <v>2</v>
      </c>
      <c r="C3" s="9" t="s">
        <v>3</v>
      </c>
      <c r="D3" s="10" t="s">
        <v>73</v>
      </c>
    </row>
    <row r="4" spans="1:8" x14ac:dyDescent="0.45">
      <c r="C4" s="1"/>
      <c r="D4" s="6"/>
    </row>
    <row r="5" spans="1:8" ht="28.5" x14ac:dyDescent="0.45">
      <c r="A5" s="7" t="s">
        <v>4</v>
      </c>
      <c r="B5" s="8" t="s">
        <v>5</v>
      </c>
      <c r="C5" s="45" t="s">
        <v>115</v>
      </c>
      <c r="D5" s="48"/>
      <c r="E5" s="37"/>
    </row>
    <row r="6" spans="1:8" x14ac:dyDescent="0.45">
      <c r="A6" s="7"/>
      <c r="B6" s="7"/>
      <c r="C6" s="8"/>
      <c r="D6" s="13"/>
      <c r="E6" s="3"/>
    </row>
    <row r="7" spans="1:8" ht="15" customHeight="1" x14ac:dyDescent="0.45">
      <c r="A7" s="7" t="s">
        <v>6</v>
      </c>
      <c r="B7" s="3" t="s">
        <v>7</v>
      </c>
      <c r="C7" s="45" t="s">
        <v>132</v>
      </c>
      <c r="D7" s="39"/>
      <c r="E7" s="46">
        <v>1</v>
      </c>
      <c r="G7" s="43" t="s">
        <v>111</v>
      </c>
      <c r="H7" s="43">
        <v>3</v>
      </c>
    </row>
    <row r="8" spans="1:8" ht="15" customHeight="1" x14ac:dyDescent="0.45">
      <c r="A8" s="7"/>
      <c r="B8" s="3"/>
      <c r="C8" s="45" t="s">
        <v>133</v>
      </c>
      <c r="D8" s="39"/>
      <c r="E8" s="46">
        <v>2</v>
      </c>
    </row>
    <row r="9" spans="1:8" ht="15" customHeight="1" x14ac:dyDescent="0.45">
      <c r="A9" s="7"/>
      <c r="B9" s="3"/>
      <c r="C9" s="45" t="s">
        <v>134</v>
      </c>
      <c r="D9" s="68"/>
      <c r="E9" s="46">
        <v>3</v>
      </c>
    </row>
    <row r="10" spans="1:8" ht="15" customHeight="1" x14ac:dyDescent="0.45">
      <c r="A10" s="7"/>
      <c r="B10" s="3"/>
    </row>
    <row r="11" spans="1:8" x14ac:dyDescent="0.45">
      <c r="B11" s="3"/>
      <c r="C11" s="8"/>
      <c r="E11" s="12"/>
    </row>
    <row r="12" spans="1:8" x14ac:dyDescent="0.45">
      <c r="A12" s="26" t="s">
        <v>43</v>
      </c>
      <c r="B12" s="5"/>
      <c r="C12" s="45" t="s">
        <v>89</v>
      </c>
      <c r="D12" s="39"/>
      <c r="E12" s="47" t="s">
        <v>44</v>
      </c>
    </row>
    <row r="13" spans="1:8" x14ac:dyDescent="0.45">
      <c r="A13" s="5"/>
      <c r="B13" s="11"/>
      <c r="C13" s="37" t="s">
        <v>90</v>
      </c>
      <c r="D13" s="39"/>
      <c r="E13" s="47" t="s">
        <v>45</v>
      </c>
    </row>
    <row r="14" spans="1:8" x14ac:dyDescent="0.45">
      <c r="C14" s="45" t="s">
        <v>91</v>
      </c>
      <c r="D14" s="39"/>
      <c r="E14" s="47" t="s">
        <v>46</v>
      </c>
    </row>
  </sheetData>
  <mergeCells count="1">
    <mergeCell ref="A1:E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D0148-5A10-47DC-829E-96329EB2A2C2}">
  <dimension ref="A1:D18"/>
  <sheetViews>
    <sheetView workbookViewId="0">
      <selection activeCell="F31" sqref="F31"/>
    </sheetView>
  </sheetViews>
  <sheetFormatPr defaultRowHeight="14.25" x14ac:dyDescent="0.45"/>
  <cols>
    <col min="2" max="4" width="10.73046875" bestFit="1" customWidth="1"/>
  </cols>
  <sheetData>
    <row r="1" spans="1:4" x14ac:dyDescent="0.45">
      <c r="A1" s="17" t="s">
        <v>23</v>
      </c>
      <c r="B1" t="s">
        <v>22</v>
      </c>
      <c r="C1" t="s">
        <v>26</v>
      </c>
      <c r="D1" t="s">
        <v>25</v>
      </c>
    </row>
    <row r="2" spans="1:4" x14ac:dyDescent="0.45">
      <c r="A2" s="18" t="s">
        <v>116</v>
      </c>
      <c r="B2" s="41"/>
      <c r="C2" s="41"/>
      <c r="D2" s="41"/>
    </row>
    <row r="3" spans="1:4" x14ac:dyDescent="0.45">
      <c r="A3" s="18" t="s">
        <v>117</v>
      </c>
      <c r="B3" s="41"/>
      <c r="C3" s="41"/>
      <c r="D3" s="41"/>
    </row>
    <row r="4" spans="1:4" x14ac:dyDescent="0.45">
      <c r="A4" s="18" t="s">
        <v>118</v>
      </c>
      <c r="B4" s="41"/>
      <c r="C4" s="41"/>
      <c r="D4" s="41"/>
    </row>
    <row r="5" spans="1:4" x14ac:dyDescent="0.45">
      <c r="A5" s="18" t="s">
        <v>119</v>
      </c>
      <c r="B5" s="41"/>
      <c r="C5" s="41"/>
      <c r="D5" s="41"/>
    </row>
    <row r="6" spans="1:4" x14ac:dyDescent="0.45">
      <c r="A6" s="18" t="s">
        <v>120</v>
      </c>
      <c r="B6" s="41"/>
      <c r="C6" s="41"/>
      <c r="D6" s="41"/>
    </row>
    <row r="7" spans="1:4" x14ac:dyDescent="0.45">
      <c r="A7" s="18" t="s">
        <v>121</v>
      </c>
      <c r="B7" s="41"/>
      <c r="C7" s="41"/>
      <c r="D7" s="41"/>
    </row>
    <row r="8" spans="1:4" x14ac:dyDescent="0.45">
      <c r="A8" s="18" t="s">
        <v>122</v>
      </c>
      <c r="B8" s="41"/>
      <c r="C8" s="41"/>
      <c r="D8" s="41"/>
    </row>
    <row r="9" spans="1:4" x14ac:dyDescent="0.45">
      <c r="A9" s="18" t="s">
        <v>123</v>
      </c>
      <c r="B9" s="41"/>
      <c r="C9" s="41"/>
      <c r="D9" s="41"/>
    </row>
    <row r="10" spans="1:4" x14ac:dyDescent="0.45">
      <c r="A10" s="18" t="s">
        <v>124</v>
      </c>
      <c r="B10" s="41"/>
      <c r="C10" s="41"/>
      <c r="D10" s="41"/>
    </row>
    <row r="11" spans="1:4" x14ac:dyDescent="0.45">
      <c r="A11" s="18" t="s">
        <v>125</v>
      </c>
      <c r="B11" s="41"/>
      <c r="C11" s="41"/>
      <c r="D11" s="41"/>
    </row>
    <row r="12" spans="1:4" x14ac:dyDescent="0.45">
      <c r="A12" s="18" t="s">
        <v>126</v>
      </c>
      <c r="B12" s="41"/>
      <c r="C12" s="41"/>
      <c r="D12" s="41"/>
    </row>
    <row r="13" spans="1:4" x14ac:dyDescent="0.45">
      <c r="A13" s="18" t="s">
        <v>127</v>
      </c>
      <c r="B13" s="41"/>
      <c r="C13" s="41"/>
      <c r="D13" s="41"/>
    </row>
    <row r="14" spans="1:4" x14ac:dyDescent="0.45">
      <c r="A14" s="18" t="s">
        <v>128</v>
      </c>
      <c r="B14" s="41"/>
      <c r="C14" s="41"/>
      <c r="D14" s="41"/>
    </row>
    <row r="15" spans="1:4" x14ac:dyDescent="0.45">
      <c r="A15" s="18" t="s">
        <v>129</v>
      </c>
      <c r="B15" s="41"/>
      <c r="C15" s="41"/>
      <c r="D15" s="41"/>
    </row>
    <row r="16" spans="1:4" x14ac:dyDescent="0.45">
      <c r="A16" s="18" t="s">
        <v>130</v>
      </c>
      <c r="B16" s="41"/>
      <c r="C16" s="41"/>
      <c r="D16" s="41"/>
    </row>
    <row r="17" spans="1:4" x14ac:dyDescent="0.45">
      <c r="A17" s="18" t="s">
        <v>131</v>
      </c>
      <c r="B17" s="41"/>
      <c r="C17" s="41"/>
      <c r="D17" s="41"/>
    </row>
    <row r="18" spans="1:4" x14ac:dyDescent="0.45">
      <c r="A18" s="19" t="s">
        <v>24</v>
      </c>
      <c r="B18" s="20">
        <f>SUM(B2:B17)</f>
        <v>0</v>
      </c>
      <c r="C18" s="20">
        <f>SUM(C2:C17)</f>
        <v>0</v>
      </c>
      <c r="D18" s="20">
        <f>SUM(D2:D17)</f>
        <v>0</v>
      </c>
    </row>
  </sheetData>
  <phoneticPr fontId="16" type="noConversion"/>
  <conditionalFormatting sqref="B2:D17">
    <cfRule type="expression" dxfId="7" priority="11">
      <formula>OR(B2&lt;#REF!,B2&gt;#REF!,B2=0,AND(#REF!&lt;&gt;"",ISNUMBER(B2),B2=VALUE(#REF!)))</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A858E-D550-483B-A365-939A9F8F9214}">
  <dimension ref="A1:D18"/>
  <sheetViews>
    <sheetView workbookViewId="0">
      <selection activeCell="D33" sqref="D33"/>
    </sheetView>
  </sheetViews>
  <sheetFormatPr defaultRowHeight="14.25" x14ac:dyDescent="0.45"/>
  <cols>
    <col min="2" max="4" width="10.73046875" bestFit="1" customWidth="1"/>
  </cols>
  <sheetData>
    <row r="1" spans="1:4" x14ac:dyDescent="0.45">
      <c r="A1" s="17" t="s">
        <v>23</v>
      </c>
      <c r="B1" t="s">
        <v>22</v>
      </c>
      <c r="C1" t="s">
        <v>26</v>
      </c>
      <c r="D1" t="s">
        <v>25</v>
      </c>
    </row>
    <row r="2" spans="1:4" x14ac:dyDescent="0.45">
      <c r="A2" s="18" t="s">
        <v>116</v>
      </c>
      <c r="B2" s="41"/>
      <c r="C2" s="41"/>
      <c r="D2" s="41"/>
    </row>
    <row r="3" spans="1:4" x14ac:dyDescent="0.45">
      <c r="A3" s="18" t="s">
        <v>117</v>
      </c>
      <c r="B3" s="41"/>
      <c r="C3" s="41"/>
      <c r="D3" s="41"/>
    </row>
    <row r="4" spans="1:4" x14ac:dyDescent="0.45">
      <c r="A4" s="18" t="s">
        <v>118</v>
      </c>
      <c r="B4" s="41"/>
      <c r="C4" s="41"/>
      <c r="D4" s="41"/>
    </row>
    <row r="5" spans="1:4" x14ac:dyDescent="0.45">
      <c r="A5" s="18" t="s">
        <v>119</v>
      </c>
      <c r="B5" s="41"/>
      <c r="C5" s="41"/>
      <c r="D5" s="41"/>
    </row>
    <row r="6" spans="1:4" x14ac:dyDescent="0.45">
      <c r="A6" s="18" t="s">
        <v>120</v>
      </c>
      <c r="B6" s="41"/>
      <c r="C6" s="41"/>
      <c r="D6" s="41"/>
    </row>
    <row r="7" spans="1:4" x14ac:dyDescent="0.45">
      <c r="A7" s="18" t="s">
        <v>121</v>
      </c>
      <c r="B7" s="41"/>
      <c r="C7" s="41"/>
      <c r="D7" s="41"/>
    </row>
    <row r="8" spans="1:4" x14ac:dyDescent="0.45">
      <c r="A8" s="18" t="s">
        <v>122</v>
      </c>
      <c r="B8" s="41"/>
      <c r="C8" s="41"/>
      <c r="D8" s="41"/>
    </row>
    <row r="9" spans="1:4" x14ac:dyDescent="0.45">
      <c r="A9" s="18" t="s">
        <v>123</v>
      </c>
      <c r="B9" s="41"/>
      <c r="C9" s="41"/>
      <c r="D9" s="41"/>
    </row>
    <row r="10" spans="1:4" x14ac:dyDescent="0.45">
      <c r="A10" s="18" t="s">
        <v>124</v>
      </c>
      <c r="B10" s="41"/>
      <c r="C10" s="41"/>
      <c r="D10" s="41"/>
    </row>
    <row r="11" spans="1:4" x14ac:dyDescent="0.45">
      <c r="A11" s="18" t="s">
        <v>125</v>
      </c>
      <c r="B11" s="41"/>
      <c r="C11" s="41"/>
      <c r="D11" s="41"/>
    </row>
    <row r="12" spans="1:4" x14ac:dyDescent="0.45">
      <c r="A12" s="18" t="s">
        <v>126</v>
      </c>
      <c r="B12" s="41"/>
      <c r="C12" s="41"/>
      <c r="D12" s="41"/>
    </row>
    <row r="13" spans="1:4" x14ac:dyDescent="0.45">
      <c r="A13" s="18" t="s">
        <v>127</v>
      </c>
      <c r="B13" s="41"/>
      <c r="C13" s="41"/>
      <c r="D13" s="41"/>
    </row>
    <row r="14" spans="1:4" x14ac:dyDescent="0.45">
      <c r="A14" s="18" t="s">
        <v>128</v>
      </c>
      <c r="B14" s="41"/>
      <c r="C14" s="41"/>
      <c r="D14" s="41"/>
    </row>
    <row r="15" spans="1:4" x14ac:dyDescent="0.45">
      <c r="A15" s="18" t="s">
        <v>129</v>
      </c>
      <c r="B15" s="41"/>
      <c r="C15" s="41"/>
      <c r="D15" s="41"/>
    </row>
    <row r="16" spans="1:4" x14ac:dyDescent="0.45">
      <c r="A16" s="18" t="s">
        <v>130</v>
      </c>
      <c r="B16" s="41"/>
      <c r="C16" s="41"/>
      <c r="D16" s="41"/>
    </row>
    <row r="17" spans="1:4" x14ac:dyDescent="0.45">
      <c r="A17" s="18" t="s">
        <v>131</v>
      </c>
      <c r="B17" s="41"/>
      <c r="C17" s="41"/>
      <c r="D17" s="41"/>
    </row>
    <row r="18" spans="1:4" x14ac:dyDescent="0.45">
      <c r="A18" s="19" t="s">
        <v>24</v>
      </c>
      <c r="B18" s="20">
        <f>SUM(B2:B17)</f>
        <v>0</v>
      </c>
      <c r="C18" s="20">
        <f>SUM(C2:C17)</f>
        <v>0</v>
      </c>
      <c r="D18" s="20">
        <f>SUM(D2:D17)</f>
        <v>0</v>
      </c>
    </row>
  </sheetData>
  <phoneticPr fontId="16" type="noConversion"/>
  <conditionalFormatting sqref="B2:D17">
    <cfRule type="expression" dxfId="6" priority="12">
      <formula>OR(B2&lt;#REF!,B2&gt;#REF!,B2=0,AND(#REF!&lt;&gt;"",ISNUMBER(B2),B2=VALUE(#REF!)))</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E1091-3B43-4A00-AF3D-6A8D7B779D1F}">
  <dimension ref="A1:D18"/>
  <sheetViews>
    <sheetView workbookViewId="0">
      <selection activeCell="F38" sqref="F38"/>
    </sheetView>
  </sheetViews>
  <sheetFormatPr defaultRowHeight="14.25" x14ac:dyDescent="0.45"/>
  <cols>
    <col min="2" max="4" width="10.73046875" bestFit="1" customWidth="1"/>
  </cols>
  <sheetData>
    <row r="1" spans="1:4" x14ac:dyDescent="0.45">
      <c r="A1" s="17" t="s">
        <v>23</v>
      </c>
      <c r="B1" t="s">
        <v>22</v>
      </c>
      <c r="C1" t="s">
        <v>26</v>
      </c>
      <c r="D1" t="s">
        <v>25</v>
      </c>
    </row>
    <row r="2" spans="1:4" x14ac:dyDescent="0.45">
      <c r="A2" s="18" t="s">
        <v>116</v>
      </c>
      <c r="B2" s="41"/>
      <c r="C2" s="41"/>
      <c r="D2" s="41"/>
    </row>
    <row r="3" spans="1:4" x14ac:dyDescent="0.45">
      <c r="A3" s="18" t="s">
        <v>117</v>
      </c>
      <c r="B3" s="41"/>
      <c r="C3" s="41"/>
      <c r="D3" s="41"/>
    </row>
    <row r="4" spans="1:4" x14ac:dyDescent="0.45">
      <c r="A4" s="18" t="s">
        <v>118</v>
      </c>
      <c r="B4" s="41"/>
      <c r="C4" s="41"/>
      <c r="D4" s="41"/>
    </row>
    <row r="5" spans="1:4" x14ac:dyDescent="0.45">
      <c r="A5" s="18" t="s">
        <v>119</v>
      </c>
      <c r="B5" s="41"/>
      <c r="C5" s="41"/>
      <c r="D5" s="41"/>
    </row>
    <row r="6" spans="1:4" x14ac:dyDescent="0.45">
      <c r="A6" s="18" t="s">
        <v>120</v>
      </c>
      <c r="B6" s="41"/>
      <c r="C6" s="41"/>
      <c r="D6" s="41"/>
    </row>
    <row r="7" spans="1:4" x14ac:dyDescent="0.45">
      <c r="A7" s="18" t="s">
        <v>121</v>
      </c>
      <c r="B7" s="41"/>
      <c r="C7" s="41"/>
      <c r="D7" s="41"/>
    </row>
    <row r="8" spans="1:4" x14ac:dyDescent="0.45">
      <c r="A8" s="18" t="s">
        <v>122</v>
      </c>
      <c r="B8" s="41"/>
      <c r="C8" s="41"/>
      <c r="D8" s="41"/>
    </row>
    <row r="9" spans="1:4" x14ac:dyDescent="0.45">
      <c r="A9" s="18" t="s">
        <v>123</v>
      </c>
      <c r="B9" s="41"/>
      <c r="C9" s="41"/>
      <c r="D9" s="41"/>
    </row>
    <row r="10" spans="1:4" x14ac:dyDescent="0.45">
      <c r="A10" s="18" t="s">
        <v>124</v>
      </c>
      <c r="B10" s="41"/>
      <c r="C10" s="41"/>
      <c r="D10" s="41"/>
    </row>
    <row r="11" spans="1:4" x14ac:dyDescent="0.45">
      <c r="A11" s="18" t="s">
        <v>125</v>
      </c>
      <c r="B11" s="41"/>
      <c r="C11" s="41"/>
      <c r="D11" s="41"/>
    </row>
    <row r="12" spans="1:4" x14ac:dyDescent="0.45">
      <c r="A12" s="18" t="s">
        <v>126</v>
      </c>
      <c r="B12" s="41"/>
      <c r="C12" s="41"/>
      <c r="D12" s="41"/>
    </row>
    <row r="13" spans="1:4" x14ac:dyDescent="0.45">
      <c r="A13" s="18" t="s">
        <v>127</v>
      </c>
      <c r="B13" s="41"/>
      <c r="C13" s="41"/>
      <c r="D13" s="41"/>
    </row>
    <row r="14" spans="1:4" x14ac:dyDescent="0.45">
      <c r="A14" s="18" t="s">
        <v>128</v>
      </c>
      <c r="B14" s="41"/>
      <c r="C14" s="41"/>
      <c r="D14" s="41"/>
    </row>
    <row r="15" spans="1:4" x14ac:dyDescent="0.45">
      <c r="A15" s="18" t="s">
        <v>129</v>
      </c>
      <c r="B15" s="41"/>
      <c r="C15" s="41"/>
      <c r="D15" s="41"/>
    </row>
    <row r="16" spans="1:4" x14ac:dyDescent="0.45">
      <c r="A16" s="18" t="s">
        <v>130</v>
      </c>
      <c r="B16" s="41"/>
      <c r="C16" s="41"/>
      <c r="D16" s="41"/>
    </row>
    <row r="17" spans="1:4" x14ac:dyDescent="0.45">
      <c r="A17" s="18" t="s">
        <v>131</v>
      </c>
      <c r="B17" s="41"/>
      <c r="C17" s="41"/>
      <c r="D17" s="41"/>
    </row>
    <row r="18" spans="1:4" x14ac:dyDescent="0.45">
      <c r="A18" s="19" t="s">
        <v>24</v>
      </c>
      <c r="B18" s="20">
        <f>SUM(B2:B17)</f>
        <v>0</v>
      </c>
      <c r="C18" s="20">
        <f>SUM(C2:C17)</f>
        <v>0</v>
      </c>
      <c r="D18" s="20">
        <f>SUM(D2:D17)</f>
        <v>0</v>
      </c>
    </row>
  </sheetData>
  <phoneticPr fontId="16" type="noConversion"/>
  <conditionalFormatting sqref="B2:D17">
    <cfRule type="expression" dxfId="5" priority="13">
      <formula>OR(B2&lt;#REF!,B2&gt;#REF!,B2=0,AND(#REF!&lt;&gt;"",ISNUMBER(B2),B2=VALUE(#REF!)))</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8F468-7F1F-487F-93B1-C98A64AA8CD8}">
  <dimension ref="A1:D18"/>
  <sheetViews>
    <sheetView workbookViewId="0">
      <selection activeCell="D33" sqref="D33:E34"/>
    </sheetView>
  </sheetViews>
  <sheetFormatPr defaultRowHeight="14.25" x14ac:dyDescent="0.45"/>
  <cols>
    <col min="2" max="4" width="10.73046875" bestFit="1" customWidth="1"/>
  </cols>
  <sheetData>
    <row r="1" spans="1:4" x14ac:dyDescent="0.45">
      <c r="A1" s="17" t="s">
        <v>23</v>
      </c>
      <c r="B1" t="s">
        <v>22</v>
      </c>
      <c r="C1" t="s">
        <v>26</v>
      </c>
      <c r="D1" t="s">
        <v>25</v>
      </c>
    </row>
    <row r="2" spans="1:4" x14ac:dyDescent="0.45">
      <c r="A2" s="18" t="s">
        <v>116</v>
      </c>
      <c r="B2" s="41"/>
      <c r="C2" s="41"/>
      <c r="D2" s="41"/>
    </row>
    <row r="3" spans="1:4" x14ac:dyDescent="0.45">
      <c r="A3" s="18" t="s">
        <v>117</v>
      </c>
      <c r="B3" s="41"/>
      <c r="C3" s="41"/>
      <c r="D3" s="41"/>
    </row>
    <row r="4" spans="1:4" x14ac:dyDescent="0.45">
      <c r="A4" s="18" t="s">
        <v>118</v>
      </c>
      <c r="B4" s="41"/>
      <c r="C4" s="41"/>
      <c r="D4" s="41"/>
    </row>
    <row r="5" spans="1:4" x14ac:dyDescent="0.45">
      <c r="A5" s="18" t="s">
        <v>119</v>
      </c>
      <c r="B5" s="41"/>
      <c r="C5" s="41"/>
      <c r="D5" s="41"/>
    </row>
    <row r="6" spans="1:4" x14ac:dyDescent="0.45">
      <c r="A6" s="18" t="s">
        <v>120</v>
      </c>
      <c r="B6" s="41"/>
      <c r="C6" s="41"/>
      <c r="D6" s="41"/>
    </row>
    <row r="7" spans="1:4" x14ac:dyDescent="0.45">
      <c r="A7" s="18" t="s">
        <v>121</v>
      </c>
      <c r="B7" s="41"/>
      <c r="C7" s="41"/>
      <c r="D7" s="41"/>
    </row>
    <row r="8" spans="1:4" x14ac:dyDescent="0.45">
      <c r="A8" s="18" t="s">
        <v>122</v>
      </c>
      <c r="B8" s="41"/>
      <c r="C8" s="41"/>
      <c r="D8" s="41"/>
    </row>
    <row r="9" spans="1:4" x14ac:dyDescent="0.45">
      <c r="A9" s="18" t="s">
        <v>123</v>
      </c>
      <c r="B9" s="41"/>
      <c r="C9" s="41"/>
      <c r="D9" s="41"/>
    </row>
    <row r="10" spans="1:4" x14ac:dyDescent="0.45">
      <c r="A10" s="18" t="s">
        <v>124</v>
      </c>
      <c r="B10" s="41"/>
      <c r="C10" s="41"/>
      <c r="D10" s="41"/>
    </row>
    <row r="11" spans="1:4" x14ac:dyDescent="0.45">
      <c r="A11" s="18" t="s">
        <v>125</v>
      </c>
      <c r="B11" s="41"/>
      <c r="C11" s="41"/>
      <c r="D11" s="41"/>
    </row>
    <row r="12" spans="1:4" x14ac:dyDescent="0.45">
      <c r="A12" s="18" t="s">
        <v>126</v>
      </c>
      <c r="B12" s="41"/>
      <c r="C12" s="41"/>
      <c r="D12" s="41"/>
    </row>
    <row r="13" spans="1:4" x14ac:dyDescent="0.45">
      <c r="A13" s="18" t="s">
        <v>127</v>
      </c>
      <c r="B13" s="41"/>
      <c r="C13" s="41"/>
      <c r="D13" s="41"/>
    </row>
    <row r="14" spans="1:4" x14ac:dyDescent="0.45">
      <c r="A14" s="18" t="s">
        <v>128</v>
      </c>
      <c r="B14" s="41"/>
      <c r="C14" s="41"/>
      <c r="D14" s="41"/>
    </row>
    <row r="15" spans="1:4" x14ac:dyDescent="0.45">
      <c r="A15" s="18" t="s">
        <v>129</v>
      </c>
      <c r="B15" s="41"/>
      <c r="C15" s="41"/>
      <c r="D15" s="41"/>
    </row>
    <row r="16" spans="1:4" x14ac:dyDescent="0.45">
      <c r="A16" s="18" t="s">
        <v>130</v>
      </c>
      <c r="B16" s="41"/>
      <c r="C16" s="41"/>
      <c r="D16" s="41"/>
    </row>
    <row r="17" spans="1:4" x14ac:dyDescent="0.45">
      <c r="A17" s="18" t="s">
        <v>131</v>
      </c>
      <c r="B17" s="41"/>
      <c r="C17" s="41"/>
      <c r="D17" s="41"/>
    </row>
    <row r="18" spans="1:4" x14ac:dyDescent="0.45">
      <c r="A18" s="19" t="s">
        <v>24</v>
      </c>
      <c r="B18" s="20">
        <f>SUM(B2:B17)</f>
        <v>0</v>
      </c>
      <c r="C18" s="20">
        <f>SUM(C2:C17)</f>
        <v>0</v>
      </c>
      <c r="D18" s="20">
        <f>SUM(D2:D17)</f>
        <v>0</v>
      </c>
    </row>
  </sheetData>
  <phoneticPr fontId="16" type="noConversion"/>
  <conditionalFormatting sqref="B2:D17">
    <cfRule type="expression" dxfId="4" priority="14">
      <formula>OR(B2&lt;#REF!,B2&gt;#REF!,B2=0,AND(#REF!&lt;&gt;"",ISNUMBER(B2),B2=VALUE(#REF!)))</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04972-1A9D-442C-9C2B-CB4EC3C9C846}">
  <dimension ref="A1:D18"/>
  <sheetViews>
    <sheetView workbookViewId="0">
      <selection activeCell="D34" sqref="D34"/>
    </sheetView>
  </sheetViews>
  <sheetFormatPr defaultRowHeight="14.25" x14ac:dyDescent="0.45"/>
  <cols>
    <col min="2" max="4" width="10.73046875" bestFit="1" customWidth="1"/>
  </cols>
  <sheetData>
    <row r="1" spans="1:4" x14ac:dyDescent="0.45">
      <c r="A1" s="17" t="s">
        <v>23</v>
      </c>
      <c r="B1" t="s">
        <v>22</v>
      </c>
      <c r="C1" t="s">
        <v>26</v>
      </c>
      <c r="D1" t="s">
        <v>25</v>
      </c>
    </row>
    <row r="2" spans="1:4" x14ac:dyDescent="0.45">
      <c r="A2" s="18" t="s">
        <v>116</v>
      </c>
      <c r="B2" s="41"/>
      <c r="C2" s="41"/>
      <c r="D2" s="41"/>
    </row>
    <row r="3" spans="1:4" x14ac:dyDescent="0.45">
      <c r="A3" s="18" t="s">
        <v>117</v>
      </c>
      <c r="B3" s="41"/>
      <c r="C3" s="41"/>
      <c r="D3" s="41"/>
    </row>
    <row r="4" spans="1:4" x14ac:dyDescent="0.45">
      <c r="A4" s="18" t="s">
        <v>118</v>
      </c>
      <c r="B4" s="41"/>
      <c r="C4" s="41"/>
      <c r="D4" s="41"/>
    </row>
    <row r="5" spans="1:4" x14ac:dyDescent="0.45">
      <c r="A5" s="18" t="s">
        <v>119</v>
      </c>
      <c r="B5" s="41"/>
      <c r="C5" s="41"/>
      <c r="D5" s="41"/>
    </row>
    <row r="6" spans="1:4" x14ac:dyDescent="0.45">
      <c r="A6" s="18" t="s">
        <v>120</v>
      </c>
      <c r="B6" s="41"/>
      <c r="C6" s="41"/>
      <c r="D6" s="41"/>
    </row>
    <row r="7" spans="1:4" x14ac:dyDescent="0.45">
      <c r="A7" s="18" t="s">
        <v>121</v>
      </c>
      <c r="B7" s="41"/>
      <c r="C7" s="41"/>
      <c r="D7" s="41"/>
    </row>
    <row r="8" spans="1:4" x14ac:dyDescent="0.45">
      <c r="A8" s="18" t="s">
        <v>122</v>
      </c>
      <c r="B8" s="41"/>
      <c r="C8" s="41"/>
      <c r="D8" s="41"/>
    </row>
    <row r="9" spans="1:4" x14ac:dyDescent="0.45">
      <c r="A9" s="18" t="s">
        <v>123</v>
      </c>
      <c r="B9" s="41"/>
      <c r="C9" s="41"/>
      <c r="D9" s="41"/>
    </row>
    <row r="10" spans="1:4" x14ac:dyDescent="0.45">
      <c r="A10" s="18" t="s">
        <v>124</v>
      </c>
      <c r="B10" s="41"/>
      <c r="C10" s="41"/>
      <c r="D10" s="41"/>
    </row>
    <row r="11" spans="1:4" x14ac:dyDescent="0.45">
      <c r="A11" s="18" t="s">
        <v>125</v>
      </c>
      <c r="B11" s="41"/>
      <c r="C11" s="41"/>
      <c r="D11" s="41"/>
    </row>
    <row r="12" spans="1:4" x14ac:dyDescent="0.45">
      <c r="A12" s="18" t="s">
        <v>126</v>
      </c>
      <c r="B12" s="41"/>
      <c r="C12" s="41"/>
      <c r="D12" s="41"/>
    </row>
    <row r="13" spans="1:4" x14ac:dyDescent="0.45">
      <c r="A13" s="18" t="s">
        <v>127</v>
      </c>
      <c r="B13" s="41"/>
      <c r="C13" s="41"/>
      <c r="D13" s="41"/>
    </row>
    <row r="14" spans="1:4" x14ac:dyDescent="0.45">
      <c r="A14" s="18" t="s">
        <v>128</v>
      </c>
      <c r="B14" s="41"/>
      <c r="C14" s="41"/>
      <c r="D14" s="41"/>
    </row>
    <row r="15" spans="1:4" x14ac:dyDescent="0.45">
      <c r="A15" s="18" t="s">
        <v>129</v>
      </c>
      <c r="B15" s="41"/>
      <c r="C15" s="41"/>
      <c r="D15" s="41"/>
    </row>
    <row r="16" spans="1:4" x14ac:dyDescent="0.45">
      <c r="A16" s="18" t="s">
        <v>130</v>
      </c>
      <c r="B16" s="41"/>
      <c r="C16" s="41"/>
      <c r="D16" s="41"/>
    </row>
    <row r="17" spans="1:4" x14ac:dyDescent="0.45">
      <c r="A17" s="18" t="s">
        <v>131</v>
      </c>
      <c r="B17" s="41"/>
      <c r="C17" s="41"/>
      <c r="D17" s="41"/>
    </row>
    <row r="18" spans="1:4" x14ac:dyDescent="0.45">
      <c r="A18" s="19" t="s">
        <v>24</v>
      </c>
      <c r="B18" s="20">
        <f>SUM(B2:B17)</f>
        <v>0</v>
      </c>
      <c r="C18" s="20">
        <f>SUM(C2:C17)</f>
        <v>0</v>
      </c>
      <c r="D18" s="20">
        <f>SUM(D2:D17)</f>
        <v>0</v>
      </c>
    </row>
  </sheetData>
  <phoneticPr fontId="16" type="noConversion"/>
  <conditionalFormatting sqref="B2:D17">
    <cfRule type="expression" dxfId="3" priority="15">
      <formula>OR(B2&lt;#REF!,B2&gt;#REF!,B2=0,AND(#REF!&lt;&gt;"",ISNUMBER(B2),B2=VALUE(#REF!)))</formula>
    </cfRule>
  </conditionalFormatting>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D2198-B4CD-4569-BDF5-8F80E059FBDA}">
  <dimension ref="A1:D18"/>
  <sheetViews>
    <sheetView workbookViewId="0">
      <selection activeCell="F37" sqref="F37"/>
    </sheetView>
  </sheetViews>
  <sheetFormatPr defaultRowHeight="14.25" x14ac:dyDescent="0.45"/>
  <cols>
    <col min="2" max="3" width="10.73046875" bestFit="1" customWidth="1"/>
    <col min="4" max="4" width="10.86328125" customWidth="1"/>
  </cols>
  <sheetData>
    <row r="1" spans="1:4" x14ac:dyDescent="0.45">
      <c r="A1" s="17" t="s">
        <v>23</v>
      </c>
      <c r="B1" t="s">
        <v>22</v>
      </c>
      <c r="C1" t="s">
        <v>26</v>
      </c>
      <c r="D1" t="s">
        <v>25</v>
      </c>
    </row>
    <row r="2" spans="1:4" x14ac:dyDescent="0.45">
      <c r="A2" s="18" t="s">
        <v>116</v>
      </c>
      <c r="B2" s="41"/>
      <c r="C2" s="41"/>
      <c r="D2" s="41"/>
    </row>
    <row r="3" spans="1:4" x14ac:dyDescent="0.45">
      <c r="A3" s="18" t="s">
        <v>117</v>
      </c>
      <c r="B3" s="41"/>
      <c r="C3" s="41"/>
      <c r="D3" s="41"/>
    </row>
    <row r="4" spans="1:4" x14ac:dyDescent="0.45">
      <c r="A4" s="18" t="s">
        <v>118</v>
      </c>
      <c r="B4" s="41"/>
      <c r="C4" s="41"/>
      <c r="D4" s="41"/>
    </row>
    <row r="5" spans="1:4" x14ac:dyDescent="0.45">
      <c r="A5" s="18" t="s">
        <v>119</v>
      </c>
      <c r="B5" s="41"/>
      <c r="C5" s="41"/>
      <c r="D5" s="41"/>
    </row>
    <row r="6" spans="1:4" x14ac:dyDescent="0.45">
      <c r="A6" s="18" t="s">
        <v>120</v>
      </c>
      <c r="B6" s="41"/>
      <c r="C6" s="41"/>
      <c r="D6" s="41"/>
    </row>
    <row r="7" spans="1:4" x14ac:dyDescent="0.45">
      <c r="A7" s="18" t="s">
        <v>121</v>
      </c>
      <c r="B7" s="41"/>
      <c r="C7" s="41"/>
      <c r="D7" s="41"/>
    </row>
    <row r="8" spans="1:4" x14ac:dyDescent="0.45">
      <c r="A8" s="18" t="s">
        <v>122</v>
      </c>
      <c r="B8" s="41"/>
      <c r="C8" s="41"/>
      <c r="D8" s="41"/>
    </row>
    <row r="9" spans="1:4" x14ac:dyDescent="0.45">
      <c r="A9" s="18" t="s">
        <v>123</v>
      </c>
      <c r="B9" s="41"/>
      <c r="C9" s="41"/>
      <c r="D9" s="41"/>
    </row>
    <row r="10" spans="1:4" x14ac:dyDescent="0.45">
      <c r="A10" s="18" t="s">
        <v>124</v>
      </c>
      <c r="B10" s="41"/>
      <c r="C10" s="41"/>
      <c r="D10" s="41"/>
    </row>
    <row r="11" spans="1:4" x14ac:dyDescent="0.45">
      <c r="A11" s="18" t="s">
        <v>125</v>
      </c>
      <c r="B11" s="41"/>
      <c r="C11" s="41"/>
      <c r="D11" s="41"/>
    </row>
    <row r="12" spans="1:4" x14ac:dyDescent="0.45">
      <c r="A12" s="18" t="s">
        <v>126</v>
      </c>
      <c r="B12" s="41"/>
      <c r="C12" s="41"/>
      <c r="D12" s="41"/>
    </row>
    <row r="13" spans="1:4" x14ac:dyDescent="0.45">
      <c r="A13" s="18" t="s">
        <v>127</v>
      </c>
      <c r="B13" s="41"/>
      <c r="C13" s="41"/>
      <c r="D13" s="41"/>
    </row>
    <row r="14" spans="1:4" x14ac:dyDescent="0.45">
      <c r="A14" s="18" t="s">
        <v>128</v>
      </c>
      <c r="B14" s="41"/>
      <c r="C14" s="41"/>
      <c r="D14" s="41"/>
    </row>
    <row r="15" spans="1:4" x14ac:dyDescent="0.45">
      <c r="A15" s="18" t="s">
        <v>129</v>
      </c>
      <c r="B15" s="41"/>
      <c r="C15" s="41"/>
      <c r="D15" s="41"/>
    </row>
    <row r="16" spans="1:4" x14ac:dyDescent="0.45">
      <c r="A16" s="18" t="s">
        <v>130</v>
      </c>
      <c r="B16" s="41"/>
      <c r="C16" s="41"/>
      <c r="D16" s="41"/>
    </row>
    <row r="17" spans="1:4" x14ac:dyDescent="0.45">
      <c r="A17" s="18" t="s">
        <v>131</v>
      </c>
      <c r="B17" s="41"/>
      <c r="C17" s="41"/>
      <c r="D17" s="41"/>
    </row>
    <row r="18" spans="1:4" x14ac:dyDescent="0.45">
      <c r="A18" s="19" t="s">
        <v>24</v>
      </c>
      <c r="B18" s="20">
        <f>SUM(B2:B17)</f>
        <v>0</v>
      </c>
      <c r="C18" s="20">
        <f>SUM(C2:C17)</f>
        <v>0</v>
      </c>
      <c r="D18" s="20">
        <f>SUM(D2:D17)</f>
        <v>0</v>
      </c>
    </row>
  </sheetData>
  <phoneticPr fontId="16" type="noConversion"/>
  <conditionalFormatting sqref="B2:D17">
    <cfRule type="expression" dxfId="2" priority="16">
      <formula>OR(B2&lt;#REF!,B2&gt;#REF!,B2=0,AND(#REF!&lt;&gt;"",ISNUMBER(B2),B2=VALUE(#REF!)))</formula>
    </cfRule>
  </conditionalFormatting>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37954-EB51-4716-A5A6-8B469D8E3993}">
  <dimension ref="A1:D18"/>
  <sheetViews>
    <sheetView workbookViewId="0">
      <selection activeCell="D41" sqref="D41"/>
    </sheetView>
  </sheetViews>
  <sheetFormatPr defaultRowHeight="14.25" x14ac:dyDescent="0.45"/>
  <cols>
    <col min="2" max="4" width="10.73046875" bestFit="1" customWidth="1"/>
  </cols>
  <sheetData>
    <row r="1" spans="1:4" x14ac:dyDescent="0.45">
      <c r="A1" s="17" t="s">
        <v>23</v>
      </c>
      <c r="B1" t="s">
        <v>22</v>
      </c>
      <c r="C1" t="s">
        <v>26</v>
      </c>
      <c r="D1" t="s">
        <v>25</v>
      </c>
    </row>
    <row r="2" spans="1:4" x14ac:dyDescent="0.45">
      <c r="A2" s="18" t="s">
        <v>116</v>
      </c>
      <c r="B2" s="41"/>
      <c r="C2" s="41"/>
      <c r="D2" s="41"/>
    </row>
    <row r="3" spans="1:4" x14ac:dyDescent="0.45">
      <c r="A3" s="18" t="s">
        <v>117</v>
      </c>
      <c r="B3" s="41"/>
      <c r="C3" s="41"/>
      <c r="D3" s="41"/>
    </row>
    <row r="4" spans="1:4" x14ac:dyDescent="0.45">
      <c r="A4" s="18" t="s">
        <v>118</v>
      </c>
      <c r="B4" s="41"/>
      <c r="C4" s="41"/>
      <c r="D4" s="41"/>
    </row>
    <row r="5" spans="1:4" x14ac:dyDescent="0.45">
      <c r="A5" s="18" t="s">
        <v>119</v>
      </c>
      <c r="B5" s="41"/>
      <c r="C5" s="41"/>
      <c r="D5" s="41"/>
    </row>
    <row r="6" spans="1:4" x14ac:dyDescent="0.45">
      <c r="A6" s="18" t="s">
        <v>120</v>
      </c>
      <c r="B6" s="41"/>
      <c r="C6" s="41"/>
      <c r="D6" s="41"/>
    </row>
    <row r="7" spans="1:4" x14ac:dyDescent="0.45">
      <c r="A7" s="18" t="s">
        <v>121</v>
      </c>
      <c r="B7" s="41"/>
      <c r="C7" s="41"/>
      <c r="D7" s="41"/>
    </row>
    <row r="8" spans="1:4" x14ac:dyDescent="0.45">
      <c r="A8" s="18" t="s">
        <v>122</v>
      </c>
      <c r="B8" s="41"/>
      <c r="C8" s="41"/>
      <c r="D8" s="41"/>
    </row>
    <row r="9" spans="1:4" x14ac:dyDescent="0.45">
      <c r="A9" s="18" t="s">
        <v>123</v>
      </c>
      <c r="B9" s="41"/>
      <c r="C9" s="41"/>
      <c r="D9" s="41"/>
    </row>
    <row r="10" spans="1:4" x14ac:dyDescent="0.45">
      <c r="A10" s="18" t="s">
        <v>124</v>
      </c>
      <c r="B10" s="41"/>
      <c r="C10" s="41"/>
      <c r="D10" s="41"/>
    </row>
    <row r="11" spans="1:4" x14ac:dyDescent="0.45">
      <c r="A11" s="18" t="s">
        <v>125</v>
      </c>
      <c r="B11" s="41"/>
      <c r="C11" s="41"/>
      <c r="D11" s="41"/>
    </row>
    <row r="12" spans="1:4" x14ac:dyDescent="0.45">
      <c r="A12" s="18" t="s">
        <v>126</v>
      </c>
      <c r="B12" s="41"/>
      <c r="C12" s="41"/>
      <c r="D12" s="41"/>
    </row>
    <row r="13" spans="1:4" x14ac:dyDescent="0.45">
      <c r="A13" s="18" t="s">
        <v>127</v>
      </c>
      <c r="B13" s="41"/>
      <c r="C13" s="41"/>
      <c r="D13" s="41"/>
    </row>
    <row r="14" spans="1:4" x14ac:dyDescent="0.45">
      <c r="A14" s="18" t="s">
        <v>128</v>
      </c>
      <c r="B14" s="41"/>
      <c r="C14" s="41"/>
      <c r="D14" s="41"/>
    </row>
    <row r="15" spans="1:4" x14ac:dyDescent="0.45">
      <c r="A15" s="18" t="s">
        <v>129</v>
      </c>
      <c r="B15" s="41"/>
      <c r="C15" s="41"/>
      <c r="D15" s="41"/>
    </row>
    <row r="16" spans="1:4" x14ac:dyDescent="0.45">
      <c r="A16" s="18" t="s">
        <v>130</v>
      </c>
      <c r="B16" s="41"/>
      <c r="C16" s="41"/>
      <c r="D16" s="41"/>
    </row>
    <row r="17" spans="1:4" x14ac:dyDescent="0.45">
      <c r="A17" s="18" t="s">
        <v>131</v>
      </c>
      <c r="B17" s="41"/>
      <c r="C17" s="41"/>
      <c r="D17" s="41"/>
    </row>
    <row r="18" spans="1:4" x14ac:dyDescent="0.45">
      <c r="A18" s="19" t="s">
        <v>24</v>
      </c>
      <c r="B18" s="20">
        <f>SUM(B2:B17)</f>
        <v>0</v>
      </c>
      <c r="C18" s="20">
        <f>SUM(C2:C17)</f>
        <v>0</v>
      </c>
      <c r="D18" s="20">
        <f>SUM(D2:D17)</f>
        <v>0</v>
      </c>
    </row>
  </sheetData>
  <phoneticPr fontId="16" type="noConversion"/>
  <conditionalFormatting sqref="B2:D17">
    <cfRule type="expression" dxfId="1" priority="17">
      <formula>OR(B2&lt;#REF!,B2&gt;#REF!,B2=0,AND(#REF!&lt;&gt;"",ISNUMBER(B2),B2=VALUE(#REF!)))</formula>
    </cfRule>
  </conditionalFormatting>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9C861-4B5C-4980-89F7-1B9BCF3FE3EA}">
  <dimension ref="A1:D18"/>
  <sheetViews>
    <sheetView workbookViewId="0">
      <selection activeCell="I39" sqref="I39"/>
    </sheetView>
  </sheetViews>
  <sheetFormatPr defaultRowHeight="14.25" x14ac:dyDescent="0.45"/>
  <cols>
    <col min="2" max="4" width="10.73046875" bestFit="1" customWidth="1"/>
  </cols>
  <sheetData>
    <row r="1" spans="1:4" x14ac:dyDescent="0.45">
      <c r="A1" s="17" t="s">
        <v>23</v>
      </c>
      <c r="B1" t="s">
        <v>22</v>
      </c>
      <c r="C1" t="s">
        <v>26</v>
      </c>
      <c r="D1" t="s">
        <v>25</v>
      </c>
    </row>
    <row r="2" spans="1:4" x14ac:dyDescent="0.45">
      <c r="A2" s="18" t="s">
        <v>116</v>
      </c>
      <c r="B2" s="41"/>
      <c r="C2" s="41"/>
      <c r="D2" s="41"/>
    </row>
    <row r="3" spans="1:4" x14ac:dyDescent="0.45">
      <c r="A3" s="18" t="s">
        <v>117</v>
      </c>
      <c r="B3" s="41"/>
      <c r="C3" s="41"/>
      <c r="D3" s="41"/>
    </row>
    <row r="4" spans="1:4" x14ac:dyDescent="0.45">
      <c r="A4" s="18" t="s">
        <v>118</v>
      </c>
      <c r="B4" s="41"/>
      <c r="C4" s="41"/>
      <c r="D4" s="41"/>
    </row>
    <row r="5" spans="1:4" x14ac:dyDescent="0.45">
      <c r="A5" s="18" t="s">
        <v>119</v>
      </c>
      <c r="B5" s="41"/>
      <c r="C5" s="41"/>
      <c r="D5" s="41"/>
    </row>
    <row r="6" spans="1:4" x14ac:dyDescent="0.45">
      <c r="A6" s="18" t="s">
        <v>120</v>
      </c>
      <c r="B6" s="41"/>
      <c r="C6" s="41"/>
      <c r="D6" s="41"/>
    </row>
    <row r="7" spans="1:4" x14ac:dyDescent="0.45">
      <c r="A7" s="18" t="s">
        <v>121</v>
      </c>
      <c r="B7" s="41"/>
      <c r="C7" s="41"/>
      <c r="D7" s="41"/>
    </row>
    <row r="8" spans="1:4" x14ac:dyDescent="0.45">
      <c r="A8" s="18" t="s">
        <v>122</v>
      </c>
      <c r="B8" s="41"/>
      <c r="C8" s="41"/>
      <c r="D8" s="41"/>
    </row>
    <row r="9" spans="1:4" x14ac:dyDescent="0.45">
      <c r="A9" s="18" t="s">
        <v>123</v>
      </c>
      <c r="B9" s="41"/>
      <c r="C9" s="41"/>
      <c r="D9" s="41"/>
    </row>
    <row r="10" spans="1:4" x14ac:dyDescent="0.45">
      <c r="A10" s="18" t="s">
        <v>124</v>
      </c>
      <c r="B10" s="41"/>
      <c r="C10" s="41"/>
      <c r="D10" s="41"/>
    </row>
    <row r="11" spans="1:4" x14ac:dyDescent="0.45">
      <c r="A11" s="18" t="s">
        <v>125</v>
      </c>
      <c r="B11" s="41"/>
      <c r="C11" s="41"/>
      <c r="D11" s="41"/>
    </row>
    <row r="12" spans="1:4" x14ac:dyDescent="0.45">
      <c r="A12" s="18" t="s">
        <v>126</v>
      </c>
      <c r="B12" s="41"/>
      <c r="C12" s="41"/>
      <c r="D12" s="41"/>
    </row>
    <row r="13" spans="1:4" x14ac:dyDescent="0.45">
      <c r="A13" s="18" t="s">
        <v>127</v>
      </c>
      <c r="B13" s="41"/>
      <c r="C13" s="41"/>
      <c r="D13" s="41"/>
    </row>
    <row r="14" spans="1:4" x14ac:dyDescent="0.45">
      <c r="A14" s="18" t="s">
        <v>128</v>
      </c>
      <c r="B14" s="41"/>
      <c r="C14" s="41"/>
      <c r="D14" s="41"/>
    </row>
    <row r="15" spans="1:4" x14ac:dyDescent="0.45">
      <c r="A15" s="18" t="s">
        <v>129</v>
      </c>
      <c r="B15" s="41"/>
      <c r="C15" s="41"/>
      <c r="D15" s="41"/>
    </row>
    <row r="16" spans="1:4" x14ac:dyDescent="0.45">
      <c r="A16" s="18" t="s">
        <v>130</v>
      </c>
      <c r="B16" s="41"/>
      <c r="C16" s="41"/>
      <c r="D16" s="41"/>
    </row>
    <row r="17" spans="1:4" x14ac:dyDescent="0.45">
      <c r="A17" s="18" t="s">
        <v>131</v>
      </c>
      <c r="B17" s="41"/>
      <c r="C17" s="41"/>
      <c r="D17" s="41"/>
    </row>
    <row r="18" spans="1:4" x14ac:dyDescent="0.45">
      <c r="A18" s="19" t="s">
        <v>24</v>
      </c>
      <c r="B18" s="20">
        <f>SUM(B2:B17)</f>
        <v>0</v>
      </c>
      <c r="C18" s="20">
        <f>SUM(C2:C17)</f>
        <v>0</v>
      </c>
      <c r="D18" s="20">
        <f>SUM(D2:D17)</f>
        <v>0</v>
      </c>
    </row>
  </sheetData>
  <phoneticPr fontId="16" type="noConversion"/>
  <conditionalFormatting sqref="B2:D17">
    <cfRule type="expression" dxfId="0" priority="18">
      <formula>OR(B2&lt;#REF!,B2&gt;#REF!,B2=0,AND(#REF!&lt;&gt;"",ISNUMBER(B2),B2=VALUE(#REF!)))</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27"/>
  <sheetViews>
    <sheetView workbookViewId="0">
      <selection activeCell="X16" sqref="X16:Y16"/>
    </sheetView>
  </sheetViews>
  <sheetFormatPr defaultColWidth="8.86328125" defaultRowHeight="14.25" x14ac:dyDescent="0.45"/>
  <cols>
    <col min="5" max="5" width="18.265625" customWidth="1"/>
    <col min="10" max="11" width="8.86328125" customWidth="1"/>
  </cols>
  <sheetData>
    <row r="1" spans="1:25" x14ac:dyDescent="0.45">
      <c r="A1" s="99" t="s">
        <v>8</v>
      </c>
      <c r="B1" s="99"/>
      <c r="C1" s="99"/>
      <c r="D1" s="99"/>
      <c r="E1" s="99"/>
    </row>
    <row r="2" spans="1:25" x14ac:dyDescent="0.45">
      <c r="A2" s="99"/>
      <c r="B2" s="99"/>
      <c r="C2" s="99"/>
      <c r="D2" s="99"/>
      <c r="E2" s="99"/>
    </row>
    <row r="3" spans="1:25" x14ac:dyDescent="0.45">
      <c r="A3" s="99"/>
      <c r="B3" s="99"/>
      <c r="C3" s="99"/>
      <c r="D3" s="99"/>
      <c r="E3" s="99"/>
    </row>
    <row r="6" spans="1:25" ht="18" x14ac:dyDescent="0.45">
      <c r="A6" s="104" t="s">
        <v>27</v>
      </c>
      <c r="B6" s="105"/>
      <c r="C6" s="105"/>
      <c r="D6" s="105"/>
      <c r="E6" s="106"/>
      <c r="F6" s="72" t="s">
        <v>28</v>
      </c>
      <c r="G6" s="73"/>
      <c r="H6" s="72" t="s">
        <v>29</v>
      </c>
      <c r="I6" s="73"/>
      <c r="J6" s="83" t="s">
        <v>30</v>
      </c>
      <c r="K6" s="84"/>
      <c r="L6" s="83" t="s">
        <v>92</v>
      </c>
      <c r="M6" s="84"/>
      <c r="N6" s="83" t="s">
        <v>93</v>
      </c>
      <c r="O6" s="84"/>
      <c r="P6" s="83" t="s">
        <v>94</v>
      </c>
      <c r="Q6" s="84"/>
      <c r="R6" s="83" t="s">
        <v>95</v>
      </c>
      <c r="S6" s="84"/>
      <c r="T6" s="83" t="s">
        <v>96</v>
      </c>
      <c r="U6" s="84"/>
      <c r="V6" s="83" t="s">
        <v>97</v>
      </c>
      <c r="W6" s="84"/>
      <c r="X6" s="83" t="s">
        <v>98</v>
      </c>
      <c r="Y6" s="84"/>
    </row>
    <row r="7" spans="1:25" x14ac:dyDescent="0.45">
      <c r="D7" s="97" t="s">
        <v>13</v>
      </c>
      <c r="E7" s="97"/>
      <c r="F7" s="74"/>
      <c r="G7" s="74"/>
      <c r="H7" s="74"/>
      <c r="I7" s="74"/>
      <c r="J7" s="85"/>
      <c r="K7" s="86"/>
      <c r="L7" s="85"/>
      <c r="M7" s="86"/>
      <c r="N7" s="85"/>
      <c r="O7" s="86"/>
      <c r="P7" s="85"/>
      <c r="Q7" s="86"/>
      <c r="R7" s="85"/>
      <c r="S7" s="86"/>
      <c r="T7" s="85"/>
      <c r="U7" s="86"/>
      <c r="V7" s="85"/>
      <c r="W7" s="86"/>
      <c r="X7" s="85"/>
      <c r="Y7" s="86"/>
    </row>
    <row r="8" spans="1:25" ht="14.65" thickBot="1" x14ac:dyDescent="0.5">
      <c r="D8" s="98"/>
      <c r="E8" s="98"/>
      <c r="F8" s="75"/>
      <c r="G8" s="75"/>
      <c r="H8" s="75"/>
      <c r="I8" s="75"/>
      <c r="J8" s="87"/>
      <c r="K8" s="87"/>
      <c r="L8" s="87"/>
      <c r="M8" s="87"/>
      <c r="N8" s="87"/>
      <c r="O8" s="87"/>
      <c r="P8" s="87"/>
      <c r="Q8" s="87"/>
      <c r="R8" s="87"/>
      <c r="S8" s="87"/>
      <c r="T8" s="87"/>
      <c r="U8" s="87"/>
      <c r="V8" s="87"/>
      <c r="W8" s="87"/>
      <c r="X8" s="87"/>
      <c r="Y8" s="87"/>
    </row>
    <row r="9" spans="1:25" ht="14.65" thickBot="1" x14ac:dyDescent="0.5">
      <c r="D9" s="102" t="s">
        <v>14</v>
      </c>
      <c r="E9" s="103"/>
      <c r="F9" s="107">
        <f>Evals!B92</f>
        <v>0</v>
      </c>
      <c r="G9" s="107"/>
      <c r="H9" s="95">
        <f>Evals!B93</f>
        <v>0</v>
      </c>
      <c r="I9" s="96"/>
      <c r="J9" s="88">
        <f>Evals!B94</f>
        <v>0</v>
      </c>
      <c r="K9" s="89"/>
      <c r="L9" s="88">
        <f>Evals!B95</f>
        <v>0</v>
      </c>
      <c r="M9" s="89"/>
      <c r="N9" s="88">
        <f>Evals!B96</f>
        <v>0</v>
      </c>
      <c r="O9" s="89"/>
      <c r="P9" s="88">
        <f>Evals!B97</f>
        <v>0</v>
      </c>
      <c r="Q9" s="89"/>
      <c r="R9" s="88">
        <f>Evals!B98</f>
        <v>0</v>
      </c>
      <c r="S9" s="89"/>
      <c r="T9" s="88">
        <f>Evals!B99</f>
        <v>0</v>
      </c>
      <c r="U9" s="89"/>
      <c r="V9" s="88">
        <f>Evals!B100</f>
        <v>0</v>
      </c>
      <c r="W9" s="89"/>
      <c r="X9" s="88">
        <f>Evals!B101</f>
        <v>0</v>
      </c>
      <c r="Y9" s="89"/>
    </row>
    <row r="10" spans="1:25" x14ac:dyDescent="0.45">
      <c r="F10" s="2"/>
      <c r="G10" s="2"/>
      <c r="H10" s="2"/>
      <c r="I10" s="2"/>
      <c r="J10" s="2"/>
      <c r="K10" s="2"/>
    </row>
    <row r="11" spans="1:25" x14ac:dyDescent="0.45">
      <c r="F11" s="2"/>
      <c r="G11" s="2"/>
      <c r="H11" s="2"/>
      <c r="I11" s="2"/>
      <c r="J11" s="2"/>
      <c r="K11" s="2"/>
    </row>
    <row r="12" spans="1:25" x14ac:dyDescent="0.45">
      <c r="F12" s="2"/>
      <c r="G12" s="2"/>
      <c r="H12" s="2"/>
      <c r="I12" s="2"/>
      <c r="J12" s="2"/>
      <c r="K12" s="2"/>
    </row>
    <row r="13" spans="1:25" ht="18.600000000000001" customHeight="1" x14ac:dyDescent="0.45">
      <c r="A13" s="104" t="s">
        <v>15</v>
      </c>
      <c r="B13" s="105"/>
      <c r="C13" s="105"/>
      <c r="D13" s="105"/>
      <c r="E13" s="106"/>
      <c r="F13" s="72" t="s">
        <v>28</v>
      </c>
      <c r="G13" s="73"/>
      <c r="H13" s="72" t="s">
        <v>29</v>
      </c>
      <c r="I13" s="73"/>
      <c r="J13" s="83" t="s">
        <v>30</v>
      </c>
      <c r="K13" s="84"/>
      <c r="L13" s="83" t="s">
        <v>92</v>
      </c>
      <c r="M13" s="84"/>
      <c r="N13" s="83" t="s">
        <v>93</v>
      </c>
      <c r="O13" s="84"/>
      <c r="P13" s="83" t="s">
        <v>94</v>
      </c>
      <c r="Q13" s="84"/>
      <c r="R13" s="83" t="s">
        <v>95</v>
      </c>
      <c r="S13" s="84"/>
      <c r="T13" s="83" t="s">
        <v>96</v>
      </c>
      <c r="U13" s="84"/>
      <c r="V13" s="83" t="s">
        <v>97</v>
      </c>
      <c r="W13" s="84"/>
      <c r="X13" s="83" t="s">
        <v>98</v>
      </c>
      <c r="Y13" s="84"/>
    </row>
    <row r="14" spans="1:25" x14ac:dyDescent="0.45">
      <c r="D14" s="97" t="s">
        <v>13</v>
      </c>
      <c r="E14" s="97"/>
      <c r="F14" s="74"/>
      <c r="G14" s="74"/>
      <c r="H14" s="91"/>
      <c r="I14" s="92"/>
      <c r="J14" s="74"/>
      <c r="K14" s="74"/>
      <c r="L14" s="74"/>
      <c r="M14" s="74"/>
      <c r="N14" s="74"/>
      <c r="O14" s="74"/>
      <c r="P14" s="74"/>
      <c r="Q14" s="74"/>
      <c r="R14" s="74"/>
      <c r="S14" s="74"/>
      <c r="T14" s="74"/>
      <c r="U14" s="74"/>
      <c r="V14" s="74"/>
      <c r="W14" s="74"/>
      <c r="X14" s="74"/>
      <c r="Y14" s="74"/>
    </row>
    <row r="15" spans="1:25" ht="14.65" thickBot="1" x14ac:dyDescent="0.5">
      <c r="D15" s="97"/>
      <c r="E15" s="97"/>
      <c r="F15" s="74"/>
      <c r="G15" s="74"/>
      <c r="H15" s="93"/>
      <c r="I15" s="94"/>
      <c r="J15" s="74"/>
      <c r="K15" s="74"/>
      <c r="L15" s="74"/>
      <c r="M15" s="74"/>
      <c r="N15" s="74"/>
      <c r="O15" s="74"/>
      <c r="P15" s="74"/>
      <c r="Q15" s="74"/>
      <c r="R15" s="74"/>
      <c r="S15" s="74"/>
      <c r="T15" s="74"/>
      <c r="U15" s="74"/>
      <c r="V15" s="74"/>
      <c r="W15" s="74"/>
      <c r="X15" s="74"/>
      <c r="Y15" s="74"/>
    </row>
    <row r="16" spans="1:25" ht="14.65" thickBot="1" x14ac:dyDescent="0.5">
      <c r="D16" s="100" t="s">
        <v>16</v>
      </c>
      <c r="E16" s="101"/>
      <c r="F16" s="90"/>
      <c r="G16" s="90"/>
      <c r="H16" s="90"/>
      <c r="I16" s="90"/>
      <c r="J16" s="78"/>
      <c r="K16" s="79"/>
      <c r="L16" s="78"/>
      <c r="M16" s="79"/>
      <c r="N16" s="78"/>
      <c r="O16" s="79"/>
      <c r="P16" s="78"/>
      <c r="Q16" s="79"/>
      <c r="R16" s="78"/>
      <c r="S16" s="79"/>
      <c r="T16" s="78"/>
      <c r="U16" s="79"/>
      <c r="V16" s="78"/>
      <c r="W16" s="79"/>
      <c r="X16" s="78"/>
      <c r="Y16" s="79"/>
    </row>
    <row r="17" spans="1:25" x14ac:dyDescent="0.45">
      <c r="F17" s="2"/>
      <c r="G17" s="2"/>
      <c r="H17" s="2"/>
      <c r="I17" s="2"/>
      <c r="J17" s="2"/>
      <c r="K17" s="2"/>
    </row>
    <row r="18" spans="1:25" x14ac:dyDescent="0.45">
      <c r="D18" s="14" t="s">
        <v>17</v>
      </c>
      <c r="F18" s="2"/>
      <c r="G18" s="2"/>
      <c r="H18" s="2"/>
      <c r="I18" s="2"/>
      <c r="J18" s="2"/>
      <c r="K18" s="2"/>
    </row>
    <row r="20" spans="1:25" x14ac:dyDescent="0.45">
      <c r="D20" s="97" t="s">
        <v>13</v>
      </c>
      <c r="E20" s="97"/>
      <c r="F20" s="74"/>
      <c r="G20" s="74"/>
      <c r="H20" s="74"/>
      <c r="I20" s="74"/>
      <c r="J20" s="80"/>
      <c r="K20" s="80"/>
      <c r="L20" s="80"/>
      <c r="M20" s="80"/>
      <c r="N20" s="80"/>
      <c r="O20" s="80"/>
      <c r="P20" s="80"/>
      <c r="Q20" s="80"/>
      <c r="R20" s="80"/>
      <c r="S20" s="80"/>
      <c r="T20" s="80"/>
      <c r="U20" s="80"/>
      <c r="V20" s="80"/>
      <c r="W20" s="80"/>
      <c r="X20" s="80"/>
      <c r="Y20" s="80"/>
    </row>
    <row r="21" spans="1:25" ht="14.65" thickBot="1" x14ac:dyDescent="0.5">
      <c r="D21" s="98"/>
      <c r="E21" s="98"/>
      <c r="F21" s="75"/>
      <c r="G21" s="75"/>
      <c r="H21" s="75"/>
      <c r="I21" s="75"/>
      <c r="J21" s="80"/>
      <c r="K21" s="80"/>
      <c r="L21" s="80"/>
      <c r="M21" s="80"/>
      <c r="N21" s="80"/>
      <c r="O21" s="80"/>
      <c r="P21" s="80"/>
      <c r="Q21" s="80"/>
      <c r="R21" s="80"/>
      <c r="S21" s="80"/>
      <c r="T21" s="80"/>
      <c r="U21" s="80"/>
      <c r="V21" s="80"/>
      <c r="W21" s="80"/>
      <c r="X21" s="80"/>
      <c r="Y21" s="80"/>
    </row>
    <row r="22" spans="1:25" ht="14.65" thickBot="1" x14ac:dyDescent="0.5">
      <c r="D22" s="102" t="s">
        <v>18</v>
      </c>
      <c r="E22" s="103"/>
      <c r="F22" s="107" t="e">
        <f>Data!B24*(MIN(F16:Y16)/F16)</f>
        <v>#DIV/0!</v>
      </c>
      <c r="G22" s="107"/>
      <c r="H22" s="95" t="e">
        <f>Data!B24*(MIN(F16:Y16)/H16)</f>
        <v>#DIV/0!</v>
      </c>
      <c r="I22" s="108"/>
      <c r="J22" s="81" t="e">
        <f>Data!B24*(MIN(F16:Y16)/J16)</f>
        <v>#DIV/0!</v>
      </c>
      <c r="K22" s="82"/>
      <c r="L22" s="81" t="e">
        <f>Data!B24*(MIN(F16:Y16)/L16)</f>
        <v>#DIV/0!</v>
      </c>
      <c r="M22" s="82"/>
      <c r="N22" s="81" t="e">
        <f>Data!B24*(MIN(F16:Y16)/N16)</f>
        <v>#DIV/0!</v>
      </c>
      <c r="O22" s="82"/>
      <c r="P22" s="81" t="e">
        <f>Data!B24*(MIN(F16:Y16)/P16)</f>
        <v>#DIV/0!</v>
      </c>
      <c r="Q22" s="82"/>
      <c r="R22" s="81" t="e">
        <f>Data!B24*(MIN(F16:Y16)/R16)</f>
        <v>#DIV/0!</v>
      </c>
      <c r="S22" s="82"/>
      <c r="T22" s="81" t="e">
        <f>Data!B24*(MIN(F16:Y16)/T16)</f>
        <v>#DIV/0!</v>
      </c>
      <c r="U22" s="82"/>
      <c r="V22" s="81" t="e">
        <f>Data!B24*(MIN(F16:Y16)/V16)</f>
        <v>#DIV/0!</v>
      </c>
      <c r="W22" s="82"/>
      <c r="X22" s="81" t="e">
        <f>Data!B24*(MIN(F16:Y16)/X16)</f>
        <v>#DIV/0!</v>
      </c>
      <c r="Y22" s="82"/>
    </row>
    <row r="24" spans="1:25" ht="18.75" customHeight="1" x14ac:dyDescent="0.45">
      <c r="A24" s="104" t="s">
        <v>31</v>
      </c>
      <c r="B24" s="105"/>
      <c r="C24" s="105"/>
      <c r="D24" s="105"/>
      <c r="E24" s="106"/>
      <c r="F24" s="72" t="s">
        <v>28</v>
      </c>
      <c r="G24" s="73"/>
      <c r="H24" s="72" t="s">
        <v>29</v>
      </c>
      <c r="I24" s="73"/>
      <c r="J24" s="72" t="s">
        <v>30</v>
      </c>
      <c r="K24" s="73"/>
      <c r="L24" s="72" t="s">
        <v>92</v>
      </c>
      <c r="M24" s="73"/>
      <c r="N24" s="72" t="s">
        <v>93</v>
      </c>
      <c r="O24" s="73"/>
      <c r="P24" s="72" t="s">
        <v>94</v>
      </c>
      <c r="Q24" s="73"/>
      <c r="R24" s="72" t="s">
        <v>95</v>
      </c>
      <c r="S24" s="73"/>
      <c r="T24" s="72" t="s">
        <v>96</v>
      </c>
      <c r="U24" s="73"/>
      <c r="V24" s="72" t="s">
        <v>97</v>
      </c>
      <c r="W24" s="73"/>
      <c r="X24" s="72" t="s">
        <v>98</v>
      </c>
      <c r="Y24" s="73"/>
    </row>
    <row r="25" spans="1:25" x14ac:dyDescent="0.45">
      <c r="D25" s="97" t="s">
        <v>13</v>
      </c>
      <c r="E25" s="97"/>
      <c r="F25" s="74"/>
      <c r="G25" s="74"/>
      <c r="H25" s="74"/>
      <c r="I25" s="74"/>
      <c r="J25" s="74"/>
      <c r="K25" s="74"/>
      <c r="L25" s="74"/>
      <c r="M25" s="74"/>
      <c r="N25" s="74"/>
      <c r="O25" s="74"/>
      <c r="P25" s="74"/>
      <c r="Q25" s="74"/>
      <c r="R25" s="74"/>
      <c r="S25" s="74"/>
      <c r="T25" s="74"/>
      <c r="U25" s="74"/>
      <c r="V25" s="74"/>
      <c r="W25" s="74"/>
      <c r="X25" s="74"/>
      <c r="Y25" s="74"/>
    </row>
    <row r="26" spans="1:25" ht="14.65" thickBot="1" x14ac:dyDescent="0.5">
      <c r="D26" s="98"/>
      <c r="E26" s="98"/>
      <c r="F26" s="75"/>
      <c r="G26" s="75"/>
      <c r="H26" s="75"/>
      <c r="I26" s="75"/>
      <c r="J26" s="75"/>
      <c r="K26" s="75"/>
      <c r="L26" s="75"/>
      <c r="M26" s="75"/>
      <c r="N26" s="75"/>
      <c r="O26" s="75"/>
      <c r="P26" s="75"/>
      <c r="Q26" s="75"/>
      <c r="R26" s="75"/>
      <c r="S26" s="75"/>
      <c r="T26" s="75"/>
      <c r="U26" s="75"/>
      <c r="V26" s="75"/>
      <c r="W26" s="75"/>
      <c r="X26" s="75"/>
      <c r="Y26" s="75"/>
    </row>
    <row r="27" spans="1:25" ht="14.65" thickBot="1" x14ac:dyDescent="0.5">
      <c r="D27" s="109" t="s">
        <v>14</v>
      </c>
      <c r="E27" s="110"/>
      <c r="F27" s="76" t="e">
        <f>SUM(F9,F22)</f>
        <v>#DIV/0!</v>
      </c>
      <c r="G27" s="76"/>
      <c r="H27" s="76" t="e">
        <f>SUM(H9,H22)</f>
        <v>#DIV/0!</v>
      </c>
      <c r="I27" s="77"/>
      <c r="J27" s="76" t="e">
        <f>SUM(J9,J22)</f>
        <v>#DIV/0!</v>
      </c>
      <c r="K27" s="77"/>
      <c r="L27" s="76" t="e">
        <f>SUM(L9,L22)</f>
        <v>#DIV/0!</v>
      </c>
      <c r="M27" s="77"/>
      <c r="N27" s="76" t="e">
        <f>SUM(N9,N22)</f>
        <v>#DIV/0!</v>
      </c>
      <c r="O27" s="77"/>
      <c r="P27" s="76" t="e">
        <f>SUM(P9,P22)</f>
        <v>#DIV/0!</v>
      </c>
      <c r="Q27" s="77"/>
      <c r="R27" s="76" t="e">
        <f>SUM(R9,R22)</f>
        <v>#DIV/0!</v>
      </c>
      <c r="S27" s="77"/>
      <c r="T27" s="76" t="e">
        <f>SUM(T9,T22)</f>
        <v>#DIV/0!</v>
      </c>
      <c r="U27" s="77"/>
      <c r="V27" s="76" t="e">
        <f>SUM(V9,V22)</f>
        <v>#DIV/0!</v>
      </c>
      <c r="W27" s="77"/>
      <c r="X27" s="76" t="e">
        <f>SUM(X9,X22)</f>
        <v>#DIV/0!</v>
      </c>
      <c r="Y27" s="77"/>
    </row>
  </sheetData>
  <mergeCells count="124">
    <mergeCell ref="D20:E21"/>
    <mergeCell ref="F20:G21"/>
    <mergeCell ref="H20:I21"/>
    <mergeCell ref="D22:E22"/>
    <mergeCell ref="F22:G22"/>
    <mergeCell ref="H22:I22"/>
    <mergeCell ref="D27:E27"/>
    <mergeCell ref="F27:G27"/>
    <mergeCell ref="H27:I27"/>
    <mergeCell ref="A24:E24"/>
    <mergeCell ref="F24:G24"/>
    <mergeCell ref="H24:I24"/>
    <mergeCell ref="D25:E26"/>
    <mergeCell ref="F25:G26"/>
    <mergeCell ref="H25:I26"/>
    <mergeCell ref="D7:E8"/>
    <mergeCell ref="F7:G8"/>
    <mergeCell ref="H7:I8"/>
    <mergeCell ref="J7:K8"/>
    <mergeCell ref="A1:E1"/>
    <mergeCell ref="A2:E2"/>
    <mergeCell ref="A3:E3"/>
    <mergeCell ref="D16:E16"/>
    <mergeCell ref="F16:G16"/>
    <mergeCell ref="D9:E9"/>
    <mergeCell ref="A6:E6"/>
    <mergeCell ref="F6:G6"/>
    <mergeCell ref="F9:G9"/>
    <mergeCell ref="D14:E15"/>
    <mergeCell ref="F14:G15"/>
    <mergeCell ref="A13:E13"/>
    <mergeCell ref="F13:G13"/>
    <mergeCell ref="N6:O6"/>
    <mergeCell ref="N7:O8"/>
    <mergeCell ref="N9:O9"/>
    <mergeCell ref="J22:K22"/>
    <mergeCell ref="J20:K21"/>
    <mergeCell ref="J24:K24"/>
    <mergeCell ref="J25:K26"/>
    <mergeCell ref="J27:K27"/>
    <mergeCell ref="H16:I16"/>
    <mergeCell ref="J16:K16"/>
    <mergeCell ref="H14:I15"/>
    <mergeCell ref="J14:K15"/>
    <mergeCell ref="H9:I9"/>
    <mergeCell ref="J9:K9"/>
    <mergeCell ref="H13:I13"/>
    <mergeCell ref="J13:K13"/>
    <mergeCell ref="H6:I6"/>
    <mergeCell ref="J6:K6"/>
    <mergeCell ref="X6:Y6"/>
    <mergeCell ref="X7:Y8"/>
    <mergeCell ref="X9:Y9"/>
    <mergeCell ref="L13:M13"/>
    <mergeCell ref="L14:M15"/>
    <mergeCell ref="R13:S13"/>
    <mergeCell ref="R14:S15"/>
    <mergeCell ref="X13:Y13"/>
    <mergeCell ref="X14:Y15"/>
    <mergeCell ref="T6:U6"/>
    <mergeCell ref="T7:U8"/>
    <mergeCell ref="T9:U9"/>
    <mergeCell ref="V6:W6"/>
    <mergeCell ref="V7:W8"/>
    <mergeCell ref="V9:W9"/>
    <mergeCell ref="P6:Q6"/>
    <mergeCell ref="P7:Q8"/>
    <mergeCell ref="P9:Q9"/>
    <mergeCell ref="R6:S6"/>
    <mergeCell ref="R7:S8"/>
    <mergeCell ref="R9:S9"/>
    <mergeCell ref="L6:M6"/>
    <mergeCell ref="L7:M8"/>
    <mergeCell ref="L9:M9"/>
    <mergeCell ref="T13:U13"/>
    <mergeCell ref="T14:U15"/>
    <mergeCell ref="T16:U16"/>
    <mergeCell ref="V13:W13"/>
    <mergeCell ref="V14:W15"/>
    <mergeCell ref="V16:W16"/>
    <mergeCell ref="L16:M16"/>
    <mergeCell ref="N13:O13"/>
    <mergeCell ref="N14:O15"/>
    <mergeCell ref="N16:O16"/>
    <mergeCell ref="P13:Q13"/>
    <mergeCell ref="P14:Q15"/>
    <mergeCell ref="P16:Q16"/>
    <mergeCell ref="X16:Y16"/>
    <mergeCell ref="L20:M21"/>
    <mergeCell ref="L22:M22"/>
    <mergeCell ref="N20:O21"/>
    <mergeCell ref="N22:O22"/>
    <mergeCell ref="P20:Q21"/>
    <mergeCell ref="P22:Q22"/>
    <mergeCell ref="R20:S21"/>
    <mergeCell ref="R22:S22"/>
    <mergeCell ref="T20:U21"/>
    <mergeCell ref="T22:U22"/>
    <mergeCell ref="V20:W21"/>
    <mergeCell ref="V22:W22"/>
    <mergeCell ref="X20:Y21"/>
    <mergeCell ref="X22:Y22"/>
    <mergeCell ref="R16:S16"/>
    <mergeCell ref="P24:Q24"/>
    <mergeCell ref="P25:Q26"/>
    <mergeCell ref="P27:Q27"/>
    <mergeCell ref="R24:S24"/>
    <mergeCell ref="R25:S26"/>
    <mergeCell ref="R27:S27"/>
    <mergeCell ref="L24:M24"/>
    <mergeCell ref="L25:M26"/>
    <mergeCell ref="L27:M27"/>
    <mergeCell ref="N24:O24"/>
    <mergeCell ref="N25:O26"/>
    <mergeCell ref="N27:O27"/>
    <mergeCell ref="X24:Y24"/>
    <mergeCell ref="X25:Y26"/>
    <mergeCell ref="X27:Y27"/>
    <mergeCell ref="T24:U24"/>
    <mergeCell ref="T25:U26"/>
    <mergeCell ref="T27:U27"/>
    <mergeCell ref="V24:W24"/>
    <mergeCell ref="V25:W26"/>
    <mergeCell ref="V27:W27"/>
  </mergeCell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23"/>
  <sheetViews>
    <sheetView topLeftCell="A3" workbookViewId="0">
      <selection activeCell="K37" sqref="K37"/>
    </sheetView>
  </sheetViews>
  <sheetFormatPr defaultColWidth="8.86328125" defaultRowHeight="14.25" x14ac:dyDescent="0.45"/>
  <cols>
    <col min="1" max="1" width="14.59765625" customWidth="1"/>
    <col min="5" max="5" width="20.1328125" customWidth="1"/>
    <col min="10" max="11" width="8.86328125" customWidth="1"/>
  </cols>
  <sheetData>
    <row r="1" spans="1:11" ht="14.45" customHeight="1" x14ac:dyDescent="0.45">
      <c r="A1" s="99" t="s">
        <v>32</v>
      </c>
      <c r="B1" s="99"/>
      <c r="C1" s="99"/>
      <c r="D1" s="99"/>
      <c r="E1" s="99"/>
    </row>
    <row r="2" spans="1:11" ht="14.45" customHeight="1" x14ac:dyDescent="0.45">
      <c r="A2" s="99"/>
      <c r="B2" s="99"/>
      <c r="C2" s="99"/>
      <c r="D2" s="99"/>
      <c r="E2" s="99"/>
    </row>
    <row r="3" spans="1:11" ht="14.45" customHeight="1" x14ac:dyDescent="0.45">
      <c r="A3" s="118"/>
      <c r="B3" s="118"/>
      <c r="C3" s="118"/>
      <c r="D3" s="118"/>
      <c r="E3" s="118"/>
    </row>
    <row r="6" spans="1:11" x14ac:dyDescent="0.45">
      <c r="F6" s="2"/>
      <c r="G6" s="2"/>
      <c r="H6" s="2"/>
      <c r="I6" s="2"/>
      <c r="J6" s="2"/>
      <c r="K6" s="2"/>
    </row>
    <row r="7" spans="1:11" x14ac:dyDescent="0.45">
      <c r="F7" s="2"/>
      <c r="G7" s="2"/>
      <c r="H7" s="2"/>
      <c r="I7" s="2"/>
      <c r="J7" s="2"/>
      <c r="K7" s="2"/>
    </row>
    <row r="8" spans="1:11" x14ac:dyDescent="0.45">
      <c r="F8" s="2"/>
      <c r="G8" s="2"/>
      <c r="H8" s="2"/>
      <c r="I8" s="2"/>
      <c r="J8" s="2"/>
      <c r="K8" s="2"/>
    </row>
    <row r="9" spans="1:11" ht="18.600000000000001" customHeight="1" x14ac:dyDescent="0.45">
      <c r="A9" s="104" t="s">
        <v>19</v>
      </c>
      <c r="B9" s="105"/>
      <c r="C9" s="105"/>
      <c r="D9" s="105"/>
      <c r="E9" s="106"/>
      <c r="F9" s="72" t="s">
        <v>10</v>
      </c>
      <c r="G9" s="73"/>
      <c r="H9" s="72" t="s">
        <v>11</v>
      </c>
      <c r="I9" s="73"/>
      <c r="J9" s="83" t="s">
        <v>12</v>
      </c>
      <c r="K9" s="84"/>
    </row>
    <row r="10" spans="1:11" x14ac:dyDescent="0.45">
      <c r="D10" s="97" t="s">
        <v>13</v>
      </c>
      <c r="E10" s="97"/>
      <c r="F10" s="74"/>
      <c r="G10" s="74"/>
      <c r="H10" s="91"/>
      <c r="I10" s="92"/>
      <c r="J10" s="74"/>
      <c r="K10" s="74"/>
    </row>
    <row r="11" spans="1:11" x14ac:dyDescent="0.45">
      <c r="D11" s="97"/>
      <c r="E11" s="97"/>
      <c r="F11" s="74"/>
      <c r="G11" s="74"/>
      <c r="H11" s="93"/>
      <c r="I11" s="94"/>
      <c r="J11" s="74"/>
      <c r="K11" s="74"/>
    </row>
    <row r="12" spans="1:11" ht="14.45" customHeight="1" x14ac:dyDescent="0.45">
      <c r="D12" s="117" t="s">
        <v>20</v>
      </c>
      <c r="E12" s="117"/>
      <c r="F12" s="116"/>
      <c r="G12" s="116"/>
      <c r="H12" s="114"/>
      <c r="I12" s="115"/>
      <c r="J12" s="116"/>
      <c r="K12" s="116"/>
    </row>
    <row r="13" spans="1:11" x14ac:dyDescent="0.45">
      <c r="F13" s="2"/>
      <c r="G13" s="2"/>
      <c r="H13" s="2"/>
      <c r="I13" s="2"/>
      <c r="J13" s="2"/>
      <c r="K13" s="2"/>
    </row>
    <row r="14" spans="1:11" x14ac:dyDescent="0.45">
      <c r="D14" s="14" t="s">
        <v>17</v>
      </c>
      <c r="F14" s="2"/>
      <c r="G14" s="2"/>
      <c r="H14" s="2"/>
      <c r="I14" s="2"/>
    </row>
    <row r="16" spans="1:11" x14ac:dyDescent="0.45">
      <c r="D16" s="97" t="s">
        <v>13</v>
      </c>
      <c r="E16" s="97"/>
      <c r="F16" s="74"/>
      <c r="G16" s="74"/>
      <c r="H16" s="74"/>
      <c r="I16" s="74"/>
      <c r="J16" s="74"/>
      <c r="K16" s="74"/>
    </row>
    <row r="17" spans="1:11" ht="14.65" thickBot="1" x14ac:dyDescent="0.5">
      <c r="D17" s="98"/>
      <c r="E17" s="98"/>
      <c r="F17" s="75"/>
      <c r="G17" s="75"/>
      <c r="H17" s="75"/>
      <c r="I17" s="75"/>
      <c r="J17" s="75"/>
      <c r="K17" s="75"/>
    </row>
    <row r="18" spans="1:11" ht="14.65" thickBot="1" x14ac:dyDescent="0.5">
      <c r="A18" t="s">
        <v>33</v>
      </c>
      <c r="D18" s="102" t="s">
        <v>18</v>
      </c>
      <c r="E18" s="103"/>
      <c r="F18" s="107" t="e" cm="1">
        <f t="array" ref="F18">SUM(384*(Lowest price/F12))</f>
        <v>#NAME?</v>
      </c>
      <c r="G18" s="107"/>
      <c r="H18" s="95" t="e" cm="1">
        <f t="array" ref="H18">SUM(384*(Lowest price/H12))</f>
        <v>#NAME?</v>
      </c>
      <c r="I18" s="108"/>
      <c r="J18" s="107" t="e" cm="1">
        <f t="array" ref="J18">SUM(384*(Lowest price/J12))</f>
        <v>#NAME?</v>
      </c>
      <c r="K18" s="111"/>
    </row>
    <row r="20" spans="1:11" ht="18" customHeight="1" x14ac:dyDescent="0.45">
      <c r="A20" s="119" t="s">
        <v>21</v>
      </c>
      <c r="B20" s="120"/>
      <c r="C20" s="120"/>
      <c r="D20" s="120"/>
      <c r="E20" s="121"/>
      <c r="F20" s="112" t="s">
        <v>10</v>
      </c>
      <c r="G20" s="113"/>
      <c r="H20" s="112" t="s">
        <v>11</v>
      </c>
      <c r="I20" s="113"/>
      <c r="J20" s="112" t="s">
        <v>12</v>
      </c>
      <c r="K20" s="113"/>
    </row>
    <row r="21" spans="1:11" x14ac:dyDescent="0.45">
      <c r="D21" s="97" t="s">
        <v>13</v>
      </c>
      <c r="E21" s="97"/>
      <c r="F21" s="74"/>
      <c r="G21" s="74"/>
      <c r="H21" s="74"/>
      <c r="I21" s="74"/>
      <c r="J21" s="74"/>
      <c r="K21" s="74"/>
    </row>
    <row r="22" spans="1:11" ht="14.65" thickBot="1" x14ac:dyDescent="0.5">
      <c r="D22" s="98"/>
      <c r="E22" s="98"/>
      <c r="F22" s="75"/>
      <c r="G22" s="75"/>
      <c r="H22" s="75"/>
      <c r="I22" s="75"/>
      <c r="J22" s="75"/>
      <c r="K22" s="75"/>
    </row>
    <row r="23" spans="1:11" ht="14.65" thickBot="1" x14ac:dyDescent="0.5">
      <c r="D23" s="109" t="s">
        <v>14</v>
      </c>
      <c r="E23" s="110"/>
      <c r="F23" s="76"/>
      <c r="G23" s="76"/>
      <c r="H23" s="76"/>
      <c r="I23" s="77"/>
      <c r="J23" s="76"/>
      <c r="K23" s="77"/>
    </row>
  </sheetData>
  <mergeCells count="35">
    <mergeCell ref="D16:E17"/>
    <mergeCell ref="F16:G17"/>
    <mergeCell ref="H16:I17"/>
    <mergeCell ref="D18:E18"/>
    <mergeCell ref="F18:G18"/>
    <mergeCell ref="H18:I18"/>
    <mergeCell ref="A20:E20"/>
    <mergeCell ref="D21:E22"/>
    <mergeCell ref="F21:G22"/>
    <mergeCell ref="H21:I22"/>
    <mergeCell ref="D23:E23"/>
    <mergeCell ref="F23:G23"/>
    <mergeCell ref="H23:I23"/>
    <mergeCell ref="F20:G20"/>
    <mergeCell ref="H20:I20"/>
    <mergeCell ref="A1:E1"/>
    <mergeCell ref="A2:E2"/>
    <mergeCell ref="A3:E3"/>
    <mergeCell ref="D10:E11"/>
    <mergeCell ref="F10:G11"/>
    <mergeCell ref="H10:I11"/>
    <mergeCell ref="J10:K11"/>
    <mergeCell ref="H12:I12"/>
    <mergeCell ref="J12:K12"/>
    <mergeCell ref="A9:E9"/>
    <mergeCell ref="F9:G9"/>
    <mergeCell ref="H9:I9"/>
    <mergeCell ref="J9:K9"/>
    <mergeCell ref="D12:E12"/>
    <mergeCell ref="F12:G12"/>
    <mergeCell ref="J16:K17"/>
    <mergeCell ref="J18:K18"/>
    <mergeCell ref="J20:K20"/>
    <mergeCell ref="J21:K22"/>
    <mergeCell ref="J23:K23"/>
  </mergeCell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4441C-2A9E-4937-A945-D8115751CF5B}">
  <dimension ref="A1:AD101"/>
  <sheetViews>
    <sheetView zoomScale="70" zoomScaleNormal="70" workbookViewId="0">
      <selection activeCell="AD14" sqref="AD14"/>
    </sheetView>
  </sheetViews>
  <sheetFormatPr defaultRowHeight="14.25" x14ac:dyDescent="0.45"/>
  <cols>
    <col min="1" max="1" width="23" bestFit="1" customWidth="1"/>
    <col min="2" max="2" width="25.73046875" bestFit="1" customWidth="1"/>
    <col min="4" max="4" width="24.3984375" bestFit="1" customWidth="1"/>
    <col min="7" max="7" width="24.3984375" bestFit="1" customWidth="1"/>
    <col min="10" max="10" width="24.3984375" bestFit="1" customWidth="1"/>
    <col min="13" max="13" width="24.3984375" bestFit="1" customWidth="1"/>
    <col min="16" max="16" width="24.3984375" bestFit="1" customWidth="1"/>
    <col min="19" max="19" width="24.3984375" bestFit="1" customWidth="1"/>
    <col min="22" max="22" width="24.3984375" bestFit="1" customWidth="1"/>
    <col min="25" max="25" width="24.3984375" bestFit="1" customWidth="1"/>
    <col min="28" max="28" width="24.3984375" bestFit="1" customWidth="1"/>
  </cols>
  <sheetData>
    <row r="1" spans="1:30" x14ac:dyDescent="0.45">
      <c r="A1" s="122" t="s">
        <v>22</v>
      </c>
      <c r="B1" s="122"/>
      <c r="C1" s="122"/>
      <c r="D1" s="122"/>
      <c r="E1" s="122"/>
      <c r="F1" s="122"/>
      <c r="G1" s="122"/>
      <c r="H1" s="122"/>
      <c r="I1" s="57"/>
      <c r="J1" s="57"/>
      <c r="K1" s="57"/>
      <c r="L1" s="57"/>
      <c r="M1" s="57"/>
      <c r="N1" s="57"/>
      <c r="O1" s="57"/>
      <c r="P1" s="57"/>
      <c r="Q1" s="57"/>
      <c r="R1" s="57"/>
      <c r="S1" s="57"/>
      <c r="T1" s="57"/>
      <c r="U1" s="57"/>
      <c r="V1" s="57"/>
      <c r="W1" s="57"/>
      <c r="X1" s="57"/>
      <c r="Y1" s="57"/>
      <c r="Z1" s="57"/>
      <c r="AA1" s="57"/>
      <c r="AB1" s="57"/>
      <c r="AC1" s="57"/>
    </row>
    <row r="2" spans="1:30" x14ac:dyDescent="0.45">
      <c r="A2" s="123" t="s">
        <v>67</v>
      </c>
      <c r="B2" s="123"/>
      <c r="D2" s="123" t="s">
        <v>68</v>
      </c>
      <c r="E2" s="123"/>
      <c r="G2" s="123" t="s">
        <v>69</v>
      </c>
      <c r="H2" s="123"/>
      <c r="I2" s="59"/>
      <c r="J2" s="58" t="s">
        <v>99</v>
      </c>
      <c r="K2" s="58"/>
      <c r="L2" s="59"/>
      <c r="M2" s="58" t="s">
        <v>100</v>
      </c>
      <c r="N2" s="58"/>
      <c r="O2" s="59"/>
      <c r="P2" s="58" t="s">
        <v>101</v>
      </c>
      <c r="Q2" s="58"/>
      <c r="R2" s="59"/>
      <c r="S2" s="58" t="s">
        <v>102</v>
      </c>
      <c r="T2" s="58"/>
      <c r="U2" s="59"/>
      <c r="V2" s="60" t="s">
        <v>103</v>
      </c>
      <c r="W2" s="60"/>
      <c r="X2" s="59"/>
      <c r="Y2" s="60" t="s">
        <v>104</v>
      </c>
      <c r="Z2" s="60"/>
      <c r="AA2" s="59"/>
      <c r="AB2" s="58" t="s">
        <v>105</v>
      </c>
      <c r="AC2" s="58"/>
    </row>
    <row r="3" spans="1:30" x14ac:dyDescent="0.45">
      <c r="A3" s="35" t="s">
        <v>23</v>
      </c>
      <c r="B3" s="36" t="s">
        <v>9</v>
      </c>
      <c r="C3" s="2"/>
      <c r="D3" s="35" t="s">
        <v>23</v>
      </c>
      <c r="E3" s="36" t="s">
        <v>9</v>
      </c>
      <c r="F3" s="2"/>
      <c r="G3" s="35" t="s">
        <v>23</v>
      </c>
      <c r="H3" s="36" t="s">
        <v>9</v>
      </c>
      <c r="I3" s="36"/>
      <c r="J3" s="36" t="s">
        <v>23</v>
      </c>
      <c r="K3" s="36" t="s">
        <v>9</v>
      </c>
      <c r="L3" s="36"/>
      <c r="M3" s="36" t="s">
        <v>23</v>
      </c>
      <c r="N3" s="36" t="s">
        <v>9</v>
      </c>
      <c r="O3" s="36"/>
      <c r="P3" s="36" t="s">
        <v>23</v>
      </c>
      <c r="Q3" s="36" t="s">
        <v>9</v>
      </c>
      <c r="R3" s="36"/>
      <c r="S3" s="36" t="s">
        <v>23</v>
      </c>
      <c r="T3" s="36" t="s">
        <v>9</v>
      </c>
      <c r="U3" s="36"/>
      <c r="V3" s="36" t="s">
        <v>23</v>
      </c>
      <c r="W3" s="36" t="s">
        <v>9</v>
      </c>
      <c r="X3" s="36"/>
      <c r="Y3" s="36" t="s">
        <v>23</v>
      </c>
      <c r="Z3" s="36" t="s">
        <v>9</v>
      </c>
      <c r="AA3" s="36"/>
      <c r="AB3" s="36" t="s">
        <v>23</v>
      </c>
      <c r="AC3" s="36" t="s">
        <v>9</v>
      </c>
      <c r="AD3" s="2"/>
    </row>
    <row r="4" spans="1:30" x14ac:dyDescent="0.45">
      <c r="A4" s="42" t="s">
        <v>116</v>
      </c>
      <c r="B4" s="36"/>
      <c r="C4" s="2"/>
      <c r="D4" s="42" t="s">
        <v>116</v>
      </c>
      <c r="E4" s="36"/>
      <c r="F4" s="2"/>
      <c r="G4" s="42" t="s">
        <v>116</v>
      </c>
      <c r="H4" s="36"/>
      <c r="I4" s="36"/>
      <c r="J4" s="42" t="s">
        <v>116</v>
      </c>
      <c r="K4" s="36"/>
      <c r="L4" s="36"/>
      <c r="M4" s="42" t="s">
        <v>116</v>
      </c>
      <c r="N4" s="36"/>
      <c r="O4" s="36"/>
      <c r="P4" s="42" t="s">
        <v>116</v>
      </c>
      <c r="Q4" s="36"/>
      <c r="R4" s="36"/>
      <c r="S4" s="42" t="s">
        <v>116</v>
      </c>
      <c r="T4" s="36"/>
      <c r="U4" s="36"/>
      <c r="V4" s="42" t="s">
        <v>116</v>
      </c>
      <c r="W4" s="36"/>
      <c r="X4" s="36"/>
      <c r="Y4" s="42" t="s">
        <v>116</v>
      </c>
      <c r="Z4" s="36"/>
      <c r="AA4" s="36"/>
      <c r="AB4" s="42" t="s">
        <v>116</v>
      </c>
      <c r="AC4" s="36"/>
      <c r="AD4" s="2"/>
    </row>
    <row r="5" spans="1:30" x14ac:dyDescent="0.45">
      <c r="A5" s="42" t="s">
        <v>117</v>
      </c>
      <c r="B5" s="36"/>
      <c r="C5" s="2"/>
      <c r="D5" s="42" t="s">
        <v>117</v>
      </c>
      <c r="E5" s="36"/>
      <c r="F5" s="2"/>
      <c r="G5" s="42" t="s">
        <v>117</v>
      </c>
      <c r="H5" s="36"/>
      <c r="I5" s="36"/>
      <c r="J5" s="42" t="s">
        <v>117</v>
      </c>
      <c r="K5" s="36"/>
      <c r="L5" s="36"/>
      <c r="M5" s="42" t="s">
        <v>117</v>
      </c>
      <c r="N5" s="36"/>
      <c r="O5" s="36"/>
      <c r="P5" s="42" t="s">
        <v>117</v>
      </c>
      <c r="Q5" s="36"/>
      <c r="R5" s="36"/>
      <c r="S5" s="42" t="s">
        <v>117</v>
      </c>
      <c r="T5" s="36"/>
      <c r="U5" s="36"/>
      <c r="V5" s="42" t="s">
        <v>117</v>
      </c>
      <c r="W5" s="36"/>
      <c r="X5" s="36"/>
      <c r="Y5" s="42" t="s">
        <v>117</v>
      </c>
      <c r="Z5" s="36"/>
      <c r="AA5" s="36"/>
      <c r="AB5" s="42" t="s">
        <v>117</v>
      </c>
      <c r="AC5" s="36"/>
      <c r="AD5" s="2"/>
    </row>
    <row r="6" spans="1:30" x14ac:dyDescent="0.45">
      <c r="A6" s="42" t="s">
        <v>118</v>
      </c>
      <c r="B6" s="36"/>
      <c r="C6" s="2"/>
      <c r="D6" s="42" t="s">
        <v>118</v>
      </c>
      <c r="E6" s="36"/>
      <c r="F6" s="2"/>
      <c r="G6" s="42" t="s">
        <v>118</v>
      </c>
      <c r="H6" s="36"/>
      <c r="I6" s="36"/>
      <c r="J6" s="42" t="s">
        <v>118</v>
      </c>
      <c r="K6" s="36"/>
      <c r="L6" s="36"/>
      <c r="M6" s="42" t="s">
        <v>118</v>
      </c>
      <c r="N6" s="36"/>
      <c r="O6" s="36"/>
      <c r="P6" s="42" t="s">
        <v>118</v>
      </c>
      <c r="Q6" s="36"/>
      <c r="R6" s="36"/>
      <c r="S6" s="42" t="s">
        <v>118</v>
      </c>
      <c r="T6" s="36"/>
      <c r="U6" s="36"/>
      <c r="V6" s="42" t="s">
        <v>118</v>
      </c>
      <c r="W6" s="36"/>
      <c r="X6" s="36"/>
      <c r="Y6" s="42" t="s">
        <v>118</v>
      </c>
      <c r="Z6" s="36"/>
      <c r="AA6" s="36"/>
      <c r="AB6" s="42" t="s">
        <v>118</v>
      </c>
      <c r="AC6" s="36"/>
      <c r="AD6" s="2"/>
    </row>
    <row r="7" spans="1:30" x14ac:dyDescent="0.45">
      <c r="A7" s="42" t="s">
        <v>119</v>
      </c>
      <c r="B7" s="36"/>
      <c r="C7" s="2"/>
      <c r="D7" s="42" t="s">
        <v>119</v>
      </c>
      <c r="E7" s="36"/>
      <c r="F7" s="2"/>
      <c r="G7" s="42" t="s">
        <v>119</v>
      </c>
      <c r="H7" s="36"/>
      <c r="I7" s="36"/>
      <c r="J7" s="42" t="s">
        <v>119</v>
      </c>
      <c r="K7" s="36"/>
      <c r="L7" s="36"/>
      <c r="M7" s="42" t="s">
        <v>119</v>
      </c>
      <c r="N7" s="36"/>
      <c r="O7" s="36"/>
      <c r="P7" s="42" t="s">
        <v>119</v>
      </c>
      <c r="Q7" s="36"/>
      <c r="R7" s="36"/>
      <c r="S7" s="42" t="s">
        <v>119</v>
      </c>
      <c r="T7" s="36"/>
      <c r="U7" s="36"/>
      <c r="V7" s="42" t="s">
        <v>119</v>
      </c>
      <c r="W7" s="36"/>
      <c r="X7" s="36"/>
      <c r="Y7" s="42" t="s">
        <v>119</v>
      </c>
      <c r="Z7" s="36"/>
      <c r="AA7" s="36"/>
      <c r="AB7" s="42" t="s">
        <v>119</v>
      </c>
      <c r="AC7" s="36"/>
      <c r="AD7" s="2"/>
    </row>
    <row r="8" spans="1:30" x14ac:dyDescent="0.45">
      <c r="A8" s="42" t="s">
        <v>120</v>
      </c>
      <c r="B8" s="36"/>
      <c r="C8" s="2"/>
      <c r="D8" s="42" t="s">
        <v>120</v>
      </c>
      <c r="E8" s="36"/>
      <c r="F8" s="2"/>
      <c r="G8" s="42" t="s">
        <v>120</v>
      </c>
      <c r="H8" s="36"/>
      <c r="I8" s="36"/>
      <c r="J8" s="42" t="s">
        <v>120</v>
      </c>
      <c r="K8" s="36"/>
      <c r="L8" s="36"/>
      <c r="M8" s="42" t="s">
        <v>120</v>
      </c>
      <c r="N8" s="36"/>
      <c r="O8" s="36"/>
      <c r="P8" s="42" t="s">
        <v>120</v>
      </c>
      <c r="Q8" s="36"/>
      <c r="R8" s="36"/>
      <c r="S8" s="42" t="s">
        <v>120</v>
      </c>
      <c r="T8" s="36"/>
      <c r="U8" s="36"/>
      <c r="V8" s="42" t="s">
        <v>120</v>
      </c>
      <c r="W8" s="36"/>
      <c r="X8" s="36"/>
      <c r="Y8" s="42" t="s">
        <v>120</v>
      </c>
      <c r="Z8" s="36"/>
      <c r="AA8" s="36"/>
      <c r="AB8" s="42" t="s">
        <v>120</v>
      </c>
      <c r="AC8" s="36"/>
      <c r="AD8" s="2"/>
    </row>
    <row r="9" spans="1:30" x14ac:dyDescent="0.45">
      <c r="A9" s="42" t="s">
        <v>121</v>
      </c>
      <c r="B9" s="36"/>
      <c r="C9" s="2"/>
      <c r="D9" s="42" t="s">
        <v>121</v>
      </c>
      <c r="E9" s="36"/>
      <c r="F9" s="2"/>
      <c r="G9" s="42" t="s">
        <v>121</v>
      </c>
      <c r="H9" s="36"/>
      <c r="I9" s="36"/>
      <c r="J9" s="42" t="s">
        <v>121</v>
      </c>
      <c r="K9" s="36"/>
      <c r="L9" s="36"/>
      <c r="M9" s="42" t="s">
        <v>121</v>
      </c>
      <c r="N9" s="36"/>
      <c r="O9" s="36"/>
      <c r="P9" s="42" t="s">
        <v>121</v>
      </c>
      <c r="Q9" s="36"/>
      <c r="R9" s="36"/>
      <c r="S9" s="42" t="s">
        <v>121</v>
      </c>
      <c r="T9" s="36"/>
      <c r="U9" s="36"/>
      <c r="V9" s="42" t="s">
        <v>121</v>
      </c>
      <c r="W9" s="36"/>
      <c r="X9" s="36"/>
      <c r="Y9" s="42" t="s">
        <v>121</v>
      </c>
      <c r="Z9" s="36"/>
      <c r="AA9" s="36"/>
      <c r="AB9" s="42" t="s">
        <v>121</v>
      </c>
      <c r="AC9" s="36"/>
      <c r="AD9" s="2"/>
    </row>
    <row r="10" spans="1:30" x14ac:dyDescent="0.45">
      <c r="A10" s="42" t="s">
        <v>122</v>
      </c>
      <c r="B10" s="36"/>
      <c r="C10" s="2"/>
      <c r="D10" s="42" t="s">
        <v>122</v>
      </c>
      <c r="E10" s="36"/>
      <c r="F10" s="2"/>
      <c r="G10" s="42" t="s">
        <v>122</v>
      </c>
      <c r="H10" s="36"/>
      <c r="I10" s="36"/>
      <c r="J10" s="42" t="s">
        <v>122</v>
      </c>
      <c r="K10" s="36"/>
      <c r="L10" s="36"/>
      <c r="M10" s="42" t="s">
        <v>122</v>
      </c>
      <c r="N10" s="36"/>
      <c r="O10" s="36"/>
      <c r="P10" s="42" t="s">
        <v>122</v>
      </c>
      <c r="Q10" s="36"/>
      <c r="R10" s="36"/>
      <c r="S10" s="42" t="s">
        <v>122</v>
      </c>
      <c r="T10" s="36"/>
      <c r="U10" s="36"/>
      <c r="V10" s="42" t="s">
        <v>122</v>
      </c>
      <c r="W10" s="36"/>
      <c r="X10" s="36"/>
      <c r="Y10" s="42" t="s">
        <v>122</v>
      </c>
      <c r="Z10" s="36"/>
      <c r="AA10" s="36"/>
      <c r="AB10" s="42" t="s">
        <v>122</v>
      </c>
      <c r="AC10" s="36"/>
      <c r="AD10" s="2"/>
    </row>
    <row r="11" spans="1:30" x14ac:dyDescent="0.45">
      <c r="A11" s="42" t="s">
        <v>123</v>
      </c>
      <c r="B11" s="36"/>
      <c r="C11" s="2"/>
      <c r="D11" s="42" t="s">
        <v>123</v>
      </c>
      <c r="E11" s="36"/>
      <c r="F11" s="2"/>
      <c r="G11" s="42" t="s">
        <v>123</v>
      </c>
      <c r="H11" s="36"/>
      <c r="I11" s="36"/>
      <c r="J11" s="42" t="s">
        <v>123</v>
      </c>
      <c r="K11" s="36"/>
      <c r="L11" s="36"/>
      <c r="M11" s="42" t="s">
        <v>123</v>
      </c>
      <c r="N11" s="36"/>
      <c r="O11" s="36"/>
      <c r="P11" s="42" t="s">
        <v>123</v>
      </c>
      <c r="Q11" s="36"/>
      <c r="R11" s="36"/>
      <c r="S11" s="42" t="s">
        <v>123</v>
      </c>
      <c r="T11" s="36"/>
      <c r="U11" s="36"/>
      <c r="V11" s="42" t="s">
        <v>123</v>
      </c>
      <c r="W11" s="36"/>
      <c r="X11" s="36"/>
      <c r="Y11" s="42" t="s">
        <v>123</v>
      </c>
      <c r="Z11" s="36"/>
      <c r="AA11" s="36"/>
      <c r="AB11" s="42" t="s">
        <v>123</v>
      </c>
      <c r="AC11" s="36"/>
      <c r="AD11" s="2"/>
    </row>
    <row r="12" spans="1:30" x14ac:dyDescent="0.45">
      <c r="A12" s="42" t="s">
        <v>124</v>
      </c>
      <c r="B12" s="36"/>
      <c r="C12" s="2"/>
      <c r="D12" s="42" t="s">
        <v>124</v>
      </c>
      <c r="E12" s="36"/>
      <c r="F12" s="2"/>
      <c r="G12" s="42" t="s">
        <v>124</v>
      </c>
      <c r="H12" s="36"/>
      <c r="I12" s="36"/>
      <c r="J12" s="42" t="s">
        <v>124</v>
      </c>
      <c r="K12" s="36"/>
      <c r="L12" s="36"/>
      <c r="M12" s="42" t="s">
        <v>124</v>
      </c>
      <c r="N12" s="36"/>
      <c r="O12" s="36"/>
      <c r="P12" s="42" t="s">
        <v>124</v>
      </c>
      <c r="Q12" s="36"/>
      <c r="R12" s="36"/>
      <c r="S12" s="42" t="s">
        <v>124</v>
      </c>
      <c r="T12" s="36"/>
      <c r="U12" s="36"/>
      <c r="V12" s="42" t="s">
        <v>124</v>
      </c>
      <c r="W12" s="36"/>
      <c r="X12" s="36"/>
      <c r="Y12" s="42" t="s">
        <v>124</v>
      </c>
      <c r="Z12" s="36"/>
      <c r="AA12" s="36"/>
      <c r="AB12" s="42" t="s">
        <v>124</v>
      </c>
      <c r="AC12" s="36"/>
      <c r="AD12" s="2"/>
    </row>
    <row r="13" spans="1:30" x14ac:dyDescent="0.45">
      <c r="A13" s="42" t="s">
        <v>125</v>
      </c>
      <c r="B13" s="36"/>
      <c r="C13" s="2"/>
      <c r="D13" s="42" t="s">
        <v>125</v>
      </c>
      <c r="E13" s="36"/>
      <c r="F13" s="2"/>
      <c r="G13" s="42" t="s">
        <v>125</v>
      </c>
      <c r="H13" s="36"/>
      <c r="I13" s="36"/>
      <c r="J13" s="42" t="s">
        <v>125</v>
      </c>
      <c r="K13" s="36"/>
      <c r="L13" s="36"/>
      <c r="M13" s="42" t="s">
        <v>125</v>
      </c>
      <c r="N13" s="36"/>
      <c r="O13" s="36"/>
      <c r="P13" s="42" t="s">
        <v>125</v>
      </c>
      <c r="Q13" s="36"/>
      <c r="R13" s="36"/>
      <c r="S13" s="42" t="s">
        <v>125</v>
      </c>
      <c r="T13" s="36"/>
      <c r="U13" s="36"/>
      <c r="V13" s="42" t="s">
        <v>125</v>
      </c>
      <c r="W13" s="36"/>
      <c r="X13" s="36"/>
      <c r="Y13" s="42" t="s">
        <v>125</v>
      </c>
      <c r="Z13" s="36"/>
      <c r="AA13" s="36"/>
      <c r="AB13" s="42" t="s">
        <v>125</v>
      </c>
      <c r="AC13" s="36"/>
      <c r="AD13" s="2"/>
    </row>
    <row r="14" spans="1:30" x14ac:dyDescent="0.45">
      <c r="A14" s="42" t="s">
        <v>126</v>
      </c>
      <c r="B14" s="36"/>
      <c r="C14" s="2"/>
      <c r="D14" s="42" t="s">
        <v>126</v>
      </c>
      <c r="E14" s="36"/>
      <c r="F14" s="2"/>
      <c r="G14" s="42" t="s">
        <v>126</v>
      </c>
      <c r="H14" s="36"/>
      <c r="I14" s="36"/>
      <c r="J14" s="42" t="s">
        <v>126</v>
      </c>
      <c r="K14" s="36"/>
      <c r="L14" s="36"/>
      <c r="M14" s="42" t="s">
        <v>126</v>
      </c>
      <c r="N14" s="36"/>
      <c r="O14" s="36"/>
      <c r="P14" s="42" t="s">
        <v>126</v>
      </c>
      <c r="Q14" s="36"/>
      <c r="R14" s="36"/>
      <c r="S14" s="42" t="s">
        <v>126</v>
      </c>
      <c r="T14" s="36"/>
      <c r="U14" s="36"/>
      <c r="V14" s="42" t="s">
        <v>126</v>
      </c>
      <c r="W14" s="36"/>
      <c r="X14" s="36"/>
      <c r="Y14" s="42" t="s">
        <v>126</v>
      </c>
      <c r="Z14" s="36"/>
      <c r="AA14" s="36"/>
      <c r="AB14" s="42" t="s">
        <v>126</v>
      </c>
      <c r="AC14" s="36"/>
      <c r="AD14" s="2"/>
    </row>
    <row r="15" spans="1:30" x14ac:dyDescent="0.45">
      <c r="A15" s="42" t="s">
        <v>127</v>
      </c>
      <c r="B15" s="36"/>
      <c r="C15" s="2"/>
      <c r="D15" s="42" t="s">
        <v>127</v>
      </c>
      <c r="E15" s="36"/>
      <c r="F15" s="2"/>
      <c r="G15" s="42" t="s">
        <v>127</v>
      </c>
      <c r="H15" s="36"/>
      <c r="I15" s="36"/>
      <c r="J15" s="42" t="s">
        <v>127</v>
      </c>
      <c r="K15" s="36"/>
      <c r="L15" s="36"/>
      <c r="M15" s="42" t="s">
        <v>127</v>
      </c>
      <c r="N15" s="36"/>
      <c r="O15" s="36"/>
      <c r="P15" s="42" t="s">
        <v>127</v>
      </c>
      <c r="Q15" s="36"/>
      <c r="R15" s="36"/>
      <c r="S15" s="42" t="s">
        <v>127</v>
      </c>
      <c r="T15" s="36"/>
      <c r="U15" s="36"/>
      <c r="V15" s="42" t="s">
        <v>127</v>
      </c>
      <c r="W15" s="36"/>
      <c r="X15" s="36"/>
      <c r="Y15" s="42" t="s">
        <v>127</v>
      </c>
      <c r="Z15" s="36"/>
      <c r="AA15" s="36"/>
      <c r="AB15" s="42" t="s">
        <v>127</v>
      </c>
      <c r="AC15" s="36"/>
      <c r="AD15" s="2"/>
    </row>
    <row r="16" spans="1:30" x14ac:dyDescent="0.45">
      <c r="A16" s="42" t="s">
        <v>128</v>
      </c>
      <c r="B16" s="36"/>
      <c r="C16" s="2"/>
      <c r="D16" s="42" t="s">
        <v>128</v>
      </c>
      <c r="E16" s="36"/>
      <c r="F16" s="2"/>
      <c r="G16" s="42" t="s">
        <v>128</v>
      </c>
      <c r="H16" s="36"/>
      <c r="I16" s="36"/>
      <c r="J16" s="42" t="s">
        <v>128</v>
      </c>
      <c r="K16" s="36"/>
      <c r="L16" s="36"/>
      <c r="M16" s="42" t="s">
        <v>128</v>
      </c>
      <c r="N16" s="36"/>
      <c r="O16" s="36"/>
      <c r="P16" s="42" t="s">
        <v>128</v>
      </c>
      <c r="Q16" s="36"/>
      <c r="R16" s="36"/>
      <c r="S16" s="42" t="s">
        <v>128</v>
      </c>
      <c r="T16" s="36"/>
      <c r="U16" s="36"/>
      <c r="V16" s="42" t="s">
        <v>128</v>
      </c>
      <c r="W16" s="36"/>
      <c r="X16" s="36"/>
      <c r="Y16" s="42" t="s">
        <v>128</v>
      </c>
      <c r="Z16" s="36"/>
      <c r="AA16" s="36"/>
      <c r="AB16" s="42" t="s">
        <v>128</v>
      </c>
      <c r="AC16" s="36"/>
      <c r="AD16" s="2"/>
    </row>
    <row r="17" spans="1:30" x14ac:dyDescent="0.45">
      <c r="A17" s="42" t="s">
        <v>129</v>
      </c>
      <c r="B17" s="36"/>
      <c r="C17" s="2"/>
      <c r="D17" s="42" t="s">
        <v>129</v>
      </c>
      <c r="E17" s="36"/>
      <c r="F17" s="2"/>
      <c r="G17" s="42" t="s">
        <v>129</v>
      </c>
      <c r="H17" s="36"/>
      <c r="I17" s="36"/>
      <c r="J17" s="42" t="s">
        <v>129</v>
      </c>
      <c r="K17" s="36"/>
      <c r="L17" s="36"/>
      <c r="M17" s="42" t="s">
        <v>129</v>
      </c>
      <c r="N17" s="36"/>
      <c r="O17" s="36"/>
      <c r="P17" s="42" t="s">
        <v>129</v>
      </c>
      <c r="Q17" s="36"/>
      <c r="R17" s="36"/>
      <c r="S17" s="42" t="s">
        <v>129</v>
      </c>
      <c r="T17" s="36"/>
      <c r="U17" s="36"/>
      <c r="V17" s="42" t="s">
        <v>129</v>
      </c>
      <c r="W17" s="36"/>
      <c r="X17" s="36"/>
      <c r="Y17" s="42" t="s">
        <v>129</v>
      </c>
      <c r="Z17" s="36"/>
      <c r="AA17" s="36"/>
      <c r="AB17" s="42" t="s">
        <v>129</v>
      </c>
      <c r="AC17" s="36"/>
      <c r="AD17" s="2"/>
    </row>
    <row r="18" spans="1:30" x14ac:dyDescent="0.45">
      <c r="A18" s="42" t="s">
        <v>130</v>
      </c>
      <c r="B18" s="36"/>
      <c r="C18" s="2"/>
      <c r="D18" s="42" t="s">
        <v>130</v>
      </c>
      <c r="E18" s="36"/>
      <c r="F18" s="2"/>
      <c r="G18" s="42" t="s">
        <v>130</v>
      </c>
      <c r="H18" s="36"/>
      <c r="I18" s="36"/>
      <c r="J18" s="42" t="s">
        <v>130</v>
      </c>
      <c r="K18" s="36"/>
      <c r="L18" s="36"/>
      <c r="M18" s="42" t="s">
        <v>130</v>
      </c>
      <c r="N18" s="36"/>
      <c r="O18" s="36"/>
      <c r="P18" s="42" t="s">
        <v>130</v>
      </c>
      <c r="Q18" s="36"/>
      <c r="R18" s="36"/>
      <c r="S18" s="42" t="s">
        <v>130</v>
      </c>
      <c r="T18" s="36"/>
      <c r="U18" s="36"/>
      <c r="V18" s="42" t="s">
        <v>130</v>
      </c>
      <c r="W18" s="36"/>
      <c r="X18" s="36"/>
      <c r="Y18" s="42" t="s">
        <v>130</v>
      </c>
      <c r="Z18" s="36"/>
      <c r="AA18" s="36"/>
      <c r="AB18" s="42" t="s">
        <v>130</v>
      </c>
      <c r="AC18" s="36"/>
      <c r="AD18" s="2"/>
    </row>
    <row r="19" spans="1:30" x14ac:dyDescent="0.45">
      <c r="A19" s="42" t="s">
        <v>131</v>
      </c>
      <c r="B19" s="36"/>
      <c r="C19" s="2"/>
      <c r="D19" s="42" t="s">
        <v>131</v>
      </c>
      <c r="E19" s="36"/>
      <c r="F19" s="2"/>
      <c r="G19" s="42" t="s">
        <v>131</v>
      </c>
      <c r="H19" s="36"/>
      <c r="I19" s="36"/>
      <c r="J19" s="42" t="s">
        <v>131</v>
      </c>
      <c r="K19" s="36"/>
      <c r="L19" s="36"/>
      <c r="M19" s="42" t="s">
        <v>131</v>
      </c>
      <c r="N19" s="36"/>
      <c r="O19" s="36"/>
      <c r="P19" s="42" t="s">
        <v>131</v>
      </c>
      <c r="Q19" s="36"/>
      <c r="R19" s="36"/>
      <c r="S19" s="42" t="s">
        <v>131</v>
      </c>
      <c r="T19" s="36"/>
      <c r="U19" s="36"/>
      <c r="V19" s="42" t="s">
        <v>131</v>
      </c>
      <c r="W19" s="36"/>
      <c r="X19" s="36"/>
      <c r="Y19" s="42" t="s">
        <v>131</v>
      </c>
      <c r="Z19" s="36"/>
      <c r="AA19" s="36"/>
      <c r="AB19" s="42" t="s">
        <v>131</v>
      </c>
      <c r="AC19" s="36"/>
      <c r="AD19" s="2"/>
    </row>
    <row r="20" spans="1:30" x14ac:dyDescent="0.45">
      <c r="A20" s="16" t="s">
        <v>24</v>
      </c>
      <c r="B20" s="23">
        <f>SUM(B4:B19)</f>
        <v>0</v>
      </c>
      <c r="D20" s="16" t="s">
        <v>24</v>
      </c>
      <c r="E20" s="23">
        <f>SUM(E4:E19)</f>
        <v>0</v>
      </c>
      <c r="G20" s="16" t="s">
        <v>24</v>
      </c>
      <c r="H20" s="23">
        <f>SUM(H4:H19)</f>
        <v>0</v>
      </c>
      <c r="J20" s="20" t="s">
        <v>24</v>
      </c>
      <c r="K20" s="23">
        <f>SUM(K4:K19)</f>
        <v>0</v>
      </c>
      <c r="M20" s="20" t="s">
        <v>24</v>
      </c>
      <c r="N20" s="23">
        <f>SUM(N4:N19)</f>
        <v>0</v>
      </c>
      <c r="P20" s="20" t="s">
        <v>24</v>
      </c>
      <c r="Q20" s="23">
        <f>SUM(Q4:Q19)</f>
        <v>0</v>
      </c>
      <c r="S20" s="20" t="s">
        <v>24</v>
      </c>
      <c r="T20" s="23">
        <f>SUM(T4:T19)</f>
        <v>0</v>
      </c>
      <c r="V20" s="20" t="s">
        <v>24</v>
      </c>
      <c r="W20" s="23">
        <f>SUM(W4:W19)</f>
        <v>0</v>
      </c>
      <c r="Y20" s="20" t="s">
        <v>24</v>
      </c>
      <c r="Z20" s="23">
        <f>SUM(Z4:Z19)</f>
        <v>0</v>
      </c>
      <c r="AB20" s="20" t="s">
        <v>24</v>
      </c>
      <c r="AC20" s="23">
        <f>SUM(AC4:AC19)</f>
        <v>0</v>
      </c>
    </row>
    <row r="21" spans="1:30" s="2" customFormat="1" x14ac:dyDescent="0.45">
      <c r="A21" s="61"/>
      <c r="D21" s="61"/>
      <c r="G21" s="61"/>
      <c r="J21" s="62"/>
      <c r="M21" s="62"/>
      <c r="P21" s="62"/>
      <c r="S21" s="62"/>
      <c r="V21" s="62"/>
      <c r="Y21" s="62"/>
      <c r="AB21" s="62"/>
    </row>
    <row r="22" spans="1:30" s="2" customFormat="1" x14ac:dyDescent="0.45">
      <c r="A22" s="122" t="s">
        <v>106</v>
      </c>
      <c r="B22" s="122"/>
      <c r="C22" s="122"/>
      <c r="D22" s="122"/>
      <c r="E22" s="122"/>
      <c r="F22" s="122"/>
      <c r="G22" s="122"/>
      <c r="H22" s="122"/>
      <c r="I22" s="57"/>
      <c r="J22" s="57"/>
      <c r="K22" s="57"/>
      <c r="L22" s="57"/>
      <c r="M22" s="57"/>
      <c r="N22" s="57"/>
      <c r="O22" s="57"/>
      <c r="P22" s="57"/>
      <c r="Q22" s="57"/>
      <c r="R22" s="57"/>
      <c r="S22" s="57"/>
      <c r="T22" s="57"/>
      <c r="U22" s="57"/>
      <c r="V22" s="57"/>
      <c r="W22" s="57"/>
      <c r="X22" s="57"/>
      <c r="Y22" s="57"/>
      <c r="Z22" s="57"/>
      <c r="AA22" s="57"/>
      <c r="AB22" s="57"/>
      <c r="AC22" s="57"/>
    </row>
    <row r="23" spans="1:30" x14ac:dyDescent="0.45">
      <c r="A23" s="123" t="s">
        <v>67</v>
      </c>
      <c r="B23" s="123"/>
      <c r="D23" s="123" t="s">
        <v>68</v>
      </c>
      <c r="E23" s="123"/>
      <c r="G23" s="123" t="s">
        <v>69</v>
      </c>
      <c r="H23" s="123"/>
      <c r="I23" s="59"/>
      <c r="J23" s="58" t="s">
        <v>99</v>
      </c>
      <c r="K23" s="58"/>
      <c r="L23" s="59"/>
      <c r="M23" s="58" t="s">
        <v>100</v>
      </c>
      <c r="N23" s="58"/>
      <c r="O23" s="59"/>
      <c r="P23" s="58" t="s">
        <v>101</v>
      </c>
      <c r="Q23" s="58"/>
      <c r="R23" s="59"/>
      <c r="S23" s="58" t="s">
        <v>102</v>
      </c>
      <c r="T23" s="58"/>
      <c r="U23" s="59"/>
      <c r="V23" s="60" t="s">
        <v>103</v>
      </c>
      <c r="W23" s="60"/>
      <c r="X23" s="59"/>
      <c r="Y23" s="60" t="s">
        <v>104</v>
      </c>
      <c r="Z23" s="60"/>
      <c r="AA23" s="59"/>
      <c r="AB23" s="58" t="s">
        <v>105</v>
      </c>
      <c r="AC23" s="58"/>
    </row>
    <row r="24" spans="1:30" x14ac:dyDescent="0.45">
      <c r="A24" s="35" t="s">
        <v>23</v>
      </c>
      <c r="B24" s="36" t="s">
        <v>9</v>
      </c>
      <c r="C24" s="2"/>
      <c r="D24" s="35" t="s">
        <v>23</v>
      </c>
      <c r="E24" s="36" t="s">
        <v>9</v>
      </c>
      <c r="F24" s="2"/>
      <c r="G24" s="35" t="s">
        <v>23</v>
      </c>
      <c r="H24" s="36" t="s">
        <v>9</v>
      </c>
      <c r="I24" s="36"/>
      <c r="J24" s="36" t="s">
        <v>23</v>
      </c>
      <c r="K24" s="36" t="s">
        <v>9</v>
      </c>
      <c r="L24" s="36"/>
      <c r="M24" s="36" t="s">
        <v>23</v>
      </c>
      <c r="N24" s="36" t="s">
        <v>9</v>
      </c>
      <c r="O24" s="36"/>
      <c r="P24" s="36" t="s">
        <v>23</v>
      </c>
      <c r="Q24" s="36" t="s">
        <v>9</v>
      </c>
      <c r="R24" s="36"/>
      <c r="S24" s="36" t="s">
        <v>23</v>
      </c>
      <c r="T24" s="36" t="s">
        <v>9</v>
      </c>
      <c r="U24" s="36"/>
      <c r="V24" s="36" t="s">
        <v>23</v>
      </c>
      <c r="W24" s="36" t="s">
        <v>9</v>
      </c>
      <c r="X24" s="36"/>
      <c r="Y24" s="36" t="s">
        <v>23</v>
      </c>
      <c r="Z24" s="36" t="s">
        <v>9</v>
      </c>
      <c r="AA24" s="36"/>
      <c r="AB24" s="36" t="s">
        <v>23</v>
      </c>
      <c r="AC24" s="36" t="s">
        <v>9</v>
      </c>
    </row>
    <row r="25" spans="1:30" x14ac:dyDescent="0.45">
      <c r="A25" s="42" t="s">
        <v>116</v>
      </c>
      <c r="B25" s="36"/>
      <c r="C25" s="2"/>
      <c r="D25" s="42" t="s">
        <v>116</v>
      </c>
      <c r="E25" s="36"/>
      <c r="F25" s="2"/>
      <c r="G25" s="42" t="s">
        <v>116</v>
      </c>
      <c r="H25" s="36"/>
      <c r="I25" s="36"/>
      <c r="J25" s="42" t="s">
        <v>116</v>
      </c>
      <c r="K25" s="36"/>
      <c r="L25" s="36"/>
      <c r="M25" s="42" t="s">
        <v>116</v>
      </c>
      <c r="N25" s="36"/>
      <c r="O25" s="36"/>
      <c r="P25" s="42" t="s">
        <v>116</v>
      </c>
      <c r="Q25" s="36"/>
      <c r="R25" s="36"/>
      <c r="S25" s="42" t="s">
        <v>116</v>
      </c>
      <c r="T25" s="36"/>
      <c r="U25" s="36"/>
      <c r="V25" s="42" t="s">
        <v>116</v>
      </c>
      <c r="W25" s="36"/>
      <c r="X25" s="36"/>
      <c r="Y25" s="42" t="s">
        <v>116</v>
      </c>
      <c r="Z25" s="36"/>
      <c r="AA25" s="36"/>
      <c r="AB25" s="42" t="s">
        <v>116</v>
      </c>
      <c r="AC25" s="36"/>
    </row>
    <row r="26" spans="1:30" x14ac:dyDescent="0.45">
      <c r="A26" s="42" t="s">
        <v>117</v>
      </c>
      <c r="B26" s="36"/>
      <c r="C26" s="2"/>
      <c r="D26" s="42" t="s">
        <v>117</v>
      </c>
      <c r="E26" s="36"/>
      <c r="F26" s="2"/>
      <c r="G26" s="42" t="s">
        <v>117</v>
      </c>
      <c r="H26" s="36"/>
      <c r="I26" s="36"/>
      <c r="J26" s="42" t="s">
        <v>117</v>
      </c>
      <c r="K26" s="36"/>
      <c r="L26" s="36"/>
      <c r="M26" s="42" t="s">
        <v>117</v>
      </c>
      <c r="N26" s="36"/>
      <c r="O26" s="36"/>
      <c r="P26" s="42" t="s">
        <v>117</v>
      </c>
      <c r="Q26" s="36"/>
      <c r="R26" s="36"/>
      <c r="S26" s="42" t="s">
        <v>117</v>
      </c>
      <c r="T26" s="36"/>
      <c r="U26" s="36"/>
      <c r="V26" s="42" t="s">
        <v>117</v>
      </c>
      <c r="W26" s="36"/>
      <c r="X26" s="36"/>
      <c r="Y26" s="42" t="s">
        <v>117</v>
      </c>
      <c r="Z26" s="36"/>
      <c r="AA26" s="36"/>
      <c r="AB26" s="42" t="s">
        <v>117</v>
      </c>
      <c r="AC26" s="36"/>
    </row>
    <row r="27" spans="1:30" x14ac:dyDescent="0.45">
      <c r="A27" s="42" t="s">
        <v>118</v>
      </c>
      <c r="B27" s="36"/>
      <c r="C27" s="2"/>
      <c r="D27" s="42" t="s">
        <v>118</v>
      </c>
      <c r="E27" s="36"/>
      <c r="F27" s="2"/>
      <c r="G27" s="42" t="s">
        <v>118</v>
      </c>
      <c r="H27" s="36"/>
      <c r="I27" s="36"/>
      <c r="J27" s="42" t="s">
        <v>118</v>
      </c>
      <c r="K27" s="36"/>
      <c r="L27" s="36"/>
      <c r="M27" s="42" t="s">
        <v>118</v>
      </c>
      <c r="N27" s="36"/>
      <c r="O27" s="36"/>
      <c r="P27" s="42" t="s">
        <v>118</v>
      </c>
      <c r="Q27" s="36"/>
      <c r="R27" s="36"/>
      <c r="S27" s="42" t="s">
        <v>118</v>
      </c>
      <c r="T27" s="36"/>
      <c r="U27" s="36"/>
      <c r="V27" s="42" t="s">
        <v>118</v>
      </c>
      <c r="W27" s="36"/>
      <c r="X27" s="36"/>
      <c r="Y27" s="42" t="s">
        <v>118</v>
      </c>
      <c r="Z27" s="36"/>
      <c r="AA27" s="36"/>
      <c r="AB27" s="42" t="s">
        <v>118</v>
      </c>
      <c r="AC27" s="36"/>
    </row>
    <row r="28" spans="1:30" x14ac:dyDescent="0.45">
      <c r="A28" s="42" t="s">
        <v>119</v>
      </c>
      <c r="B28" s="36"/>
      <c r="C28" s="2"/>
      <c r="D28" s="42" t="s">
        <v>119</v>
      </c>
      <c r="E28" s="36"/>
      <c r="F28" s="2"/>
      <c r="G28" s="42" t="s">
        <v>119</v>
      </c>
      <c r="H28" s="36"/>
      <c r="I28" s="36"/>
      <c r="J28" s="42" t="s">
        <v>119</v>
      </c>
      <c r="K28" s="36"/>
      <c r="L28" s="36"/>
      <c r="M28" s="42" t="s">
        <v>119</v>
      </c>
      <c r="N28" s="36"/>
      <c r="O28" s="36"/>
      <c r="P28" s="42" t="s">
        <v>119</v>
      </c>
      <c r="Q28" s="36"/>
      <c r="R28" s="36"/>
      <c r="S28" s="42" t="s">
        <v>119</v>
      </c>
      <c r="T28" s="36"/>
      <c r="U28" s="36"/>
      <c r="V28" s="42" t="s">
        <v>119</v>
      </c>
      <c r="W28" s="36"/>
      <c r="X28" s="36"/>
      <c r="Y28" s="42" t="s">
        <v>119</v>
      </c>
      <c r="Z28" s="36"/>
      <c r="AA28" s="36"/>
      <c r="AB28" s="42" t="s">
        <v>119</v>
      </c>
      <c r="AC28" s="36"/>
    </row>
    <row r="29" spans="1:30" x14ac:dyDescent="0.45">
      <c r="A29" s="42" t="s">
        <v>120</v>
      </c>
      <c r="B29" s="36"/>
      <c r="C29" s="2"/>
      <c r="D29" s="42" t="s">
        <v>120</v>
      </c>
      <c r="E29" s="36"/>
      <c r="F29" s="2"/>
      <c r="G29" s="42" t="s">
        <v>120</v>
      </c>
      <c r="H29" s="36"/>
      <c r="I29" s="36"/>
      <c r="J29" s="42" t="s">
        <v>120</v>
      </c>
      <c r="K29" s="36"/>
      <c r="L29" s="36"/>
      <c r="M29" s="42" t="s">
        <v>120</v>
      </c>
      <c r="N29" s="36"/>
      <c r="O29" s="36"/>
      <c r="P29" s="42" t="s">
        <v>120</v>
      </c>
      <c r="Q29" s="36"/>
      <c r="R29" s="36"/>
      <c r="S29" s="42" t="s">
        <v>120</v>
      </c>
      <c r="T29" s="36"/>
      <c r="U29" s="36"/>
      <c r="V29" s="42" t="s">
        <v>120</v>
      </c>
      <c r="W29" s="36"/>
      <c r="X29" s="36"/>
      <c r="Y29" s="42" t="s">
        <v>120</v>
      </c>
      <c r="Z29" s="36"/>
      <c r="AA29" s="36"/>
      <c r="AB29" s="42" t="s">
        <v>120</v>
      </c>
      <c r="AC29" s="36"/>
    </row>
    <row r="30" spans="1:30" x14ac:dyDescent="0.45">
      <c r="A30" s="42" t="s">
        <v>121</v>
      </c>
      <c r="B30" s="36"/>
      <c r="C30" s="2"/>
      <c r="D30" s="42" t="s">
        <v>121</v>
      </c>
      <c r="E30" s="36"/>
      <c r="F30" s="2"/>
      <c r="G30" s="42" t="s">
        <v>121</v>
      </c>
      <c r="H30" s="36"/>
      <c r="I30" s="36"/>
      <c r="J30" s="42" t="s">
        <v>121</v>
      </c>
      <c r="K30" s="36"/>
      <c r="L30" s="36"/>
      <c r="M30" s="42" t="s">
        <v>121</v>
      </c>
      <c r="N30" s="36"/>
      <c r="O30" s="36"/>
      <c r="P30" s="42" t="s">
        <v>121</v>
      </c>
      <c r="Q30" s="36"/>
      <c r="R30" s="36"/>
      <c r="S30" s="42" t="s">
        <v>121</v>
      </c>
      <c r="T30" s="36"/>
      <c r="U30" s="36"/>
      <c r="V30" s="42" t="s">
        <v>121</v>
      </c>
      <c r="W30" s="36"/>
      <c r="X30" s="36"/>
      <c r="Y30" s="42" t="s">
        <v>121</v>
      </c>
      <c r="Z30" s="36"/>
      <c r="AA30" s="36"/>
      <c r="AB30" s="42" t="s">
        <v>121</v>
      </c>
      <c r="AC30" s="36"/>
    </row>
    <row r="31" spans="1:30" x14ac:dyDescent="0.45">
      <c r="A31" s="42" t="s">
        <v>122</v>
      </c>
      <c r="B31" s="36"/>
      <c r="C31" s="2"/>
      <c r="D31" s="42" t="s">
        <v>122</v>
      </c>
      <c r="E31" s="36"/>
      <c r="F31" s="2"/>
      <c r="G31" s="42" t="s">
        <v>122</v>
      </c>
      <c r="H31" s="36"/>
      <c r="I31" s="36"/>
      <c r="J31" s="42" t="s">
        <v>122</v>
      </c>
      <c r="K31" s="36"/>
      <c r="L31" s="36"/>
      <c r="M31" s="42" t="s">
        <v>122</v>
      </c>
      <c r="N31" s="36"/>
      <c r="O31" s="36"/>
      <c r="P31" s="42" t="s">
        <v>122</v>
      </c>
      <c r="Q31" s="36"/>
      <c r="R31" s="36"/>
      <c r="S31" s="42" t="s">
        <v>122</v>
      </c>
      <c r="T31" s="36"/>
      <c r="U31" s="36"/>
      <c r="V31" s="42" t="s">
        <v>122</v>
      </c>
      <c r="W31" s="36"/>
      <c r="X31" s="36"/>
      <c r="Y31" s="42" t="s">
        <v>122</v>
      </c>
      <c r="Z31" s="36"/>
      <c r="AA31" s="36"/>
      <c r="AB31" s="42" t="s">
        <v>122</v>
      </c>
      <c r="AC31" s="36"/>
    </row>
    <row r="32" spans="1:30" x14ac:dyDescent="0.45">
      <c r="A32" s="42" t="s">
        <v>123</v>
      </c>
      <c r="B32" s="36"/>
      <c r="C32" s="2"/>
      <c r="D32" s="42" t="s">
        <v>123</v>
      </c>
      <c r="E32" s="36"/>
      <c r="F32" s="2"/>
      <c r="G32" s="42" t="s">
        <v>123</v>
      </c>
      <c r="H32" s="36"/>
      <c r="I32" s="36"/>
      <c r="J32" s="42" t="s">
        <v>123</v>
      </c>
      <c r="K32" s="36"/>
      <c r="L32" s="36"/>
      <c r="M32" s="42" t="s">
        <v>123</v>
      </c>
      <c r="N32" s="36"/>
      <c r="O32" s="36"/>
      <c r="P32" s="42" t="s">
        <v>123</v>
      </c>
      <c r="Q32" s="36"/>
      <c r="R32" s="36"/>
      <c r="S32" s="42" t="s">
        <v>123</v>
      </c>
      <c r="T32" s="36"/>
      <c r="U32" s="36"/>
      <c r="V32" s="42" t="s">
        <v>123</v>
      </c>
      <c r="W32" s="36"/>
      <c r="X32" s="36"/>
      <c r="Y32" s="42" t="s">
        <v>123</v>
      </c>
      <c r="Z32" s="36"/>
      <c r="AA32" s="36"/>
      <c r="AB32" s="42" t="s">
        <v>123</v>
      </c>
      <c r="AC32" s="36"/>
    </row>
    <row r="33" spans="1:29" x14ac:dyDescent="0.45">
      <c r="A33" s="42" t="s">
        <v>124</v>
      </c>
      <c r="B33" s="36"/>
      <c r="C33" s="2"/>
      <c r="D33" s="42" t="s">
        <v>124</v>
      </c>
      <c r="E33" s="36"/>
      <c r="F33" s="2"/>
      <c r="G33" s="42" t="s">
        <v>124</v>
      </c>
      <c r="H33" s="36"/>
      <c r="I33" s="36"/>
      <c r="J33" s="42" t="s">
        <v>124</v>
      </c>
      <c r="K33" s="36"/>
      <c r="L33" s="36"/>
      <c r="M33" s="42" t="s">
        <v>124</v>
      </c>
      <c r="N33" s="36"/>
      <c r="O33" s="36"/>
      <c r="P33" s="42" t="s">
        <v>124</v>
      </c>
      <c r="Q33" s="36"/>
      <c r="R33" s="36"/>
      <c r="S33" s="42" t="s">
        <v>124</v>
      </c>
      <c r="T33" s="36"/>
      <c r="U33" s="36"/>
      <c r="V33" s="42" t="s">
        <v>124</v>
      </c>
      <c r="W33" s="36"/>
      <c r="X33" s="36"/>
      <c r="Y33" s="42" t="s">
        <v>124</v>
      </c>
      <c r="Z33" s="36"/>
      <c r="AA33" s="36"/>
      <c r="AB33" s="42" t="s">
        <v>124</v>
      </c>
      <c r="AC33" s="36"/>
    </row>
    <row r="34" spans="1:29" x14ac:dyDescent="0.45">
      <c r="A34" s="42" t="s">
        <v>125</v>
      </c>
      <c r="B34" s="36"/>
      <c r="C34" s="2"/>
      <c r="D34" s="42" t="s">
        <v>125</v>
      </c>
      <c r="E34" s="36"/>
      <c r="F34" s="2"/>
      <c r="G34" s="42" t="s">
        <v>125</v>
      </c>
      <c r="H34" s="36"/>
      <c r="I34" s="36"/>
      <c r="J34" s="42" t="s">
        <v>125</v>
      </c>
      <c r="K34" s="36"/>
      <c r="L34" s="36"/>
      <c r="M34" s="42" t="s">
        <v>125</v>
      </c>
      <c r="N34" s="36"/>
      <c r="O34" s="36"/>
      <c r="P34" s="42" t="s">
        <v>125</v>
      </c>
      <c r="Q34" s="36"/>
      <c r="R34" s="36"/>
      <c r="S34" s="42" t="s">
        <v>125</v>
      </c>
      <c r="T34" s="36"/>
      <c r="U34" s="36"/>
      <c r="V34" s="42" t="s">
        <v>125</v>
      </c>
      <c r="W34" s="36"/>
      <c r="X34" s="36"/>
      <c r="Y34" s="42" t="s">
        <v>125</v>
      </c>
      <c r="Z34" s="36"/>
      <c r="AA34" s="36"/>
      <c r="AB34" s="42" t="s">
        <v>125</v>
      </c>
      <c r="AC34" s="36"/>
    </row>
    <row r="35" spans="1:29" x14ac:dyDescent="0.45">
      <c r="A35" s="42" t="s">
        <v>126</v>
      </c>
      <c r="B35" s="36"/>
      <c r="C35" s="2"/>
      <c r="D35" s="42" t="s">
        <v>126</v>
      </c>
      <c r="E35" s="36"/>
      <c r="F35" s="2"/>
      <c r="G35" s="42" t="s">
        <v>126</v>
      </c>
      <c r="H35" s="36"/>
      <c r="I35" s="36"/>
      <c r="J35" s="42" t="s">
        <v>126</v>
      </c>
      <c r="K35" s="36"/>
      <c r="L35" s="36"/>
      <c r="M35" s="42" t="s">
        <v>126</v>
      </c>
      <c r="N35" s="36"/>
      <c r="O35" s="36"/>
      <c r="P35" s="42" t="s">
        <v>126</v>
      </c>
      <c r="Q35" s="36"/>
      <c r="R35" s="36"/>
      <c r="S35" s="42" t="s">
        <v>126</v>
      </c>
      <c r="T35" s="36"/>
      <c r="U35" s="36"/>
      <c r="V35" s="42" t="s">
        <v>126</v>
      </c>
      <c r="W35" s="36"/>
      <c r="X35" s="36"/>
      <c r="Y35" s="42" t="s">
        <v>126</v>
      </c>
      <c r="Z35" s="36"/>
      <c r="AA35" s="36"/>
      <c r="AB35" s="42" t="s">
        <v>126</v>
      </c>
      <c r="AC35" s="36"/>
    </row>
    <row r="36" spans="1:29" x14ac:dyDescent="0.45">
      <c r="A36" s="42" t="s">
        <v>127</v>
      </c>
      <c r="B36" s="36"/>
      <c r="C36" s="2"/>
      <c r="D36" s="42" t="s">
        <v>127</v>
      </c>
      <c r="E36" s="36"/>
      <c r="F36" s="2"/>
      <c r="G36" s="42" t="s">
        <v>127</v>
      </c>
      <c r="H36" s="36"/>
      <c r="I36" s="36"/>
      <c r="J36" s="42" t="s">
        <v>127</v>
      </c>
      <c r="K36" s="36"/>
      <c r="L36" s="36"/>
      <c r="M36" s="42" t="s">
        <v>127</v>
      </c>
      <c r="N36" s="36"/>
      <c r="O36" s="36"/>
      <c r="P36" s="42" t="s">
        <v>127</v>
      </c>
      <c r="Q36" s="36"/>
      <c r="R36" s="36"/>
      <c r="S36" s="42" t="s">
        <v>127</v>
      </c>
      <c r="T36" s="36"/>
      <c r="U36" s="36"/>
      <c r="V36" s="42" t="s">
        <v>127</v>
      </c>
      <c r="W36" s="36"/>
      <c r="X36" s="36"/>
      <c r="Y36" s="42" t="s">
        <v>127</v>
      </c>
      <c r="Z36" s="36"/>
      <c r="AA36" s="36"/>
      <c r="AB36" s="42" t="s">
        <v>127</v>
      </c>
      <c r="AC36" s="36"/>
    </row>
    <row r="37" spans="1:29" x14ac:dyDescent="0.45">
      <c r="A37" s="42" t="s">
        <v>128</v>
      </c>
      <c r="B37" s="36"/>
      <c r="C37" s="2"/>
      <c r="D37" s="42" t="s">
        <v>128</v>
      </c>
      <c r="E37" s="36"/>
      <c r="F37" s="2"/>
      <c r="G37" s="42" t="s">
        <v>128</v>
      </c>
      <c r="H37" s="36"/>
      <c r="I37" s="36"/>
      <c r="J37" s="42" t="s">
        <v>128</v>
      </c>
      <c r="K37" s="36"/>
      <c r="L37" s="36"/>
      <c r="M37" s="42" t="s">
        <v>128</v>
      </c>
      <c r="N37" s="36"/>
      <c r="O37" s="36"/>
      <c r="P37" s="42" t="s">
        <v>128</v>
      </c>
      <c r="Q37" s="36"/>
      <c r="R37" s="36"/>
      <c r="S37" s="42" t="s">
        <v>128</v>
      </c>
      <c r="T37" s="36"/>
      <c r="U37" s="36"/>
      <c r="V37" s="42" t="s">
        <v>128</v>
      </c>
      <c r="W37" s="36"/>
      <c r="X37" s="36"/>
      <c r="Y37" s="42" t="s">
        <v>128</v>
      </c>
      <c r="Z37" s="36"/>
      <c r="AA37" s="36"/>
      <c r="AB37" s="42" t="s">
        <v>128</v>
      </c>
      <c r="AC37" s="36"/>
    </row>
    <row r="38" spans="1:29" x14ac:dyDescent="0.45">
      <c r="A38" s="42" t="s">
        <v>129</v>
      </c>
      <c r="B38" s="36"/>
      <c r="C38" s="2"/>
      <c r="D38" s="42" t="s">
        <v>129</v>
      </c>
      <c r="E38" s="36"/>
      <c r="F38" s="2"/>
      <c r="G38" s="42" t="s">
        <v>129</v>
      </c>
      <c r="H38" s="36"/>
      <c r="I38" s="36"/>
      <c r="J38" s="42" t="s">
        <v>129</v>
      </c>
      <c r="K38" s="36"/>
      <c r="L38" s="36"/>
      <c r="M38" s="42" t="s">
        <v>129</v>
      </c>
      <c r="N38" s="36"/>
      <c r="O38" s="36"/>
      <c r="P38" s="42" t="s">
        <v>129</v>
      </c>
      <c r="Q38" s="36"/>
      <c r="R38" s="36"/>
      <c r="S38" s="42" t="s">
        <v>129</v>
      </c>
      <c r="T38" s="36"/>
      <c r="U38" s="36"/>
      <c r="V38" s="42" t="s">
        <v>129</v>
      </c>
      <c r="W38" s="36"/>
      <c r="X38" s="36"/>
      <c r="Y38" s="42" t="s">
        <v>129</v>
      </c>
      <c r="Z38" s="36"/>
      <c r="AA38" s="36"/>
      <c r="AB38" s="42" t="s">
        <v>129</v>
      </c>
      <c r="AC38" s="36"/>
    </row>
    <row r="39" spans="1:29" x14ac:dyDescent="0.45">
      <c r="A39" s="42" t="s">
        <v>130</v>
      </c>
      <c r="B39" s="36"/>
      <c r="C39" s="2"/>
      <c r="D39" s="42" t="s">
        <v>130</v>
      </c>
      <c r="E39" s="36"/>
      <c r="F39" s="2"/>
      <c r="G39" s="42" t="s">
        <v>130</v>
      </c>
      <c r="H39" s="36"/>
      <c r="I39" s="36"/>
      <c r="J39" s="42" t="s">
        <v>130</v>
      </c>
      <c r="K39" s="36"/>
      <c r="L39" s="36"/>
      <c r="M39" s="42" t="s">
        <v>130</v>
      </c>
      <c r="N39" s="36"/>
      <c r="O39" s="36"/>
      <c r="P39" s="42" t="s">
        <v>130</v>
      </c>
      <c r="Q39" s="36"/>
      <c r="R39" s="36"/>
      <c r="S39" s="42" t="s">
        <v>130</v>
      </c>
      <c r="T39" s="36"/>
      <c r="U39" s="36"/>
      <c r="V39" s="42" t="s">
        <v>130</v>
      </c>
      <c r="W39" s="36"/>
      <c r="X39" s="36"/>
      <c r="Y39" s="42" t="s">
        <v>130</v>
      </c>
      <c r="Z39" s="36"/>
      <c r="AA39" s="36"/>
      <c r="AB39" s="42" t="s">
        <v>130</v>
      </c>
      <c r="AC39" s="36"/>
    </row>
    <row r="40" spans="1:29" x14ac:dyDescent="0.45">
      <c r="A40" s="42" t="s">
        <v>131</v>
      </c>
      <c r="B40" s="36"/>
      <c r="C40" s="2"/>
      <c r="D40" s="42" t="s">
        <v>131</v>
      </c>
      <c r="E40" s="36"/>
      <c r="F40" s="2"/>
      <c r="G40" s="42" t="s">
        <v>131</v>
      </c>
      <c r="H40" s="36"/>
      <c r="I40" s="36"/>
      <c r="J40" s="42" t="s">
        <v>131</v>
      </c>
      <c r="K40" s="36"/>
      <c r="L40" s="36"/>
      <c r="M40" s="42" t="s">
        <v>131</v>
      </c>
      <c r="N40" s="36"/>
      <c r="O40" s="36"/>
      <c r="P40" s="42" t="s">
        <v>131</v>
      </c>
      <c r="Q40" s="36"/>
      <c r="R40" s="36"/>
      <c r="S40" s="42" t="s">
        <v>131</v>
      </c>
      <c r="T40" s="36"/>
      <c r="U40" s="36"/>
      <c r="V40" s="42" t="s">
        <v>131</v>
      </c>
      <c r="W40" s="36"/>
      <c r="X40" s="36"/>
      <c r="Y40" s="42" t="s">
        <v>131</v>
      </c>
      <c r="Z40" s="36"/>
      <c r="AA40" s="36"/>
      <c r="AB40" s="42" t="s">
        <v>131</v>
      </c>
      <c r="AC40" s="36"/>
    </row>
    <row r="41" spans="1:29" x14ac:dyDescent="0.45">
      <c r="A41" s="16" t="s">
        <v>24</v>
      </c>
      <c r="B41" s="23">
        <f>SUM(B25:B40)</f>
        <v>0</v>
      </c>
      <c r="C41" s="23"/>
      <c r="D41" s="65" t="s">
        <v>24</v>
      </c>
      <c r="E41" s="23">
        <f>SUM(E25:E40)</f>
        <v>0</v>
      </c>
      <c r="F41" s="23"/>
      <c r="G41" s="65" t="s">
        <v>24</v>
      </c>
      <c r="H41" s="23">
        <f>SUM(H25:H40)</f>
        <v>0</v>
      </c>
      <c r="I41" s="23"/>
      <c r="J41" s="66" t="s">
        <v>24</v>
      </c>
      <c r="K41" s="23">
        <f>SUM(K25:K40)</f>
        <v>0</v>
      </c>
      <c r="L41" s="23"/>
      <c r="M41" s="66" t="s">
        <v>24</v>
      </c>
      <c r="N41" s="23">
        <f>SUM(N25:N40)</f>
        <v>0</v>
      </c>
      <c r="O41" s="23"/>
      <c r="P41" s="66" t="s">
        <v>24</v>
      </c>
      <c r="Q41" s="23">
        <f>SUM(Q25:Q40)</f>
        <v>0</v>
      </c>
      <c r="R41" s="23"/>
      <c r="S41" s="66" t="s">
        <v>24</v>
      </c>
      <c r="T41" s="23">
        <f>SUM(T25:T40)</f>
        <v>0</v>
      </c>
      <c r="U41" s="23"/>
      <c r="V41" s="66" t="s">
        <v>24</v>
      </c>
      <c r="W41" s="23">
        <f>SUM(W25:W40)</f>
        <v>0</v>
      </c>
      <c r="X41" s="23"/>
      <c r="Y41" s="66" t="s">
        <v>24</v>
      </c>
      <c r="Z41" s="23">
        <f>SUM(Z25:Z40)</f>
        <v>0</v>
      </c>
      <c r="AA41" s="23"/>
      <c r="AB41" s="66" t="s">
        <v>24</v>
      </c>
      <c r="AC41" s="23">
        <f>SUM(AC25:AC40)</f>
        <v>0</v>
      </c>
    </row>
    <row r="42" spans="1:29" x14ac:dyDescent="0.45">
      <c r="A42" s="61"/>
      <c r="B42" s="2"/>
      <c r="C42" s="2"/>
      <c r="D42" s="61"/>
      <c r="E42" s="2"/>
      <c r="F42" s="2"/>
      <c r="G42" s="61"/>
      <c r="H42" s="2"/>
      <c r="I42" s="2"/>
      <c r="J42" s="62"/>
      <c r="K42" s="2"/>
      <c r="L42" s="2"/>
      <c r="M42" s="62"/>
      <c r="N42" s="2"/>
      <c r="O42" s="2"/>
      <c r="P42" s="62"/>
      <c r="Q42" s="2"/>
      <c r="R42" s="2"/>
      <c r="S42" s="62"/>
      <c r="T42" s="2"/>
      <c r="U42" s="2"/>
      <c r="V42" s="62"/>
      <c r="W42" s="2"/>
      <c r="X42" s="2"/>
      <c r="Y42" s="62"/>
      <c r="Z42" s="2"/>
      <c r="AA42" s="2"/>
      <c r="AB42" s="62"/>
      <c r="AC42" s="2"/>
    </row>
    <row r="43" spans="1:29" x14ac:dyDescent="0.45">
      <c r="A43" s="122" t="s">
        <v>107</v>
      </c>
      <c r="B43" s="122"/>
      <c r="C43" s="122"/>
      <c r="D43" s="122"/>
      <c r="E43" s="122"/>
      <c r="F43" s="122"/>
      <c r="G43" s="122"/>
      <c r="H43" s="122"/>
      <c r="I43" s="57"/>
      <c r="J43" s="57"/>
      <c r="K43" s="57"/>
      <c r="L43" s="57"/>
      <c r="M43" s="57"/>
      <c r="N43" s="57"/>
      <c r="O43" s="57"/>
      <c r="P43" s="57"/>
      <c r="Q43" s="57"/>
      <c r="R43" s="57"/>
      <c r="S43" s="57"/>
      <c r="T43" s="57"/>
      <c r="U43" s="57"/>
      <c r="V43" s="57"/>
      <c r="W43" s="57"/>
      <c r="X43" s="57"/>
      <c r="Y43" s="57"/>
      <c r="Z43" s="57"/>
      <c r="AA43" s="57"/>
      <c r="AB43" s="57"/>
      <c r="AC43" s="57"/>
    </row>
    <row r="44" spans="1:29" x14ac:dyDescent="0.45">
      <c r="A44" s="123" t="s">
        <v>67</v>
      </c>
      <c r="B44" s="123"/>
      <c r="D44" s="123" t="s">
        <v>68</v>
      </c>
      <c r="E44" s="123"/>
      <c r="G44" s="123" t="s">
        <v>69</v>
      </c>
      <c r="H44" s="123"/>
      <c r="I44" s="59"/>
      <c r="J44" s="58" t="s">
        <v>99</v>
      </c>
      <c r="K44" s="58"/>
      <c r="L44" s="59"/>
      <c r="M44" s="58" t="s">
        <v>100</v>
      </c>
      <c r="N44" s="58"/>
      <c r="O44" s="59"/>
      <c r="P44" s="58" t="s">
        <v>101</v>
      </c>
      <c r="Q44" s="58"/>
      <c r="R44" s="59"/>
      <c r="S44" s="58" t="s">
        <v>102</v>
      </c>
      <c r="T44" s="58"/>
      <c r="U44" s="59"/>
      <c r="V44" s="60" t="s">
        <v>103</v>
      </c>
      <c r="W44" s="60"/>
      <c r="X44" s="59"/>
      <c r="Y44" s="60" t="s">
        <v>104</v>
      </c>
      <c r="Z44" s="60"/>
      <c r="AA44" s="59"/>
      <c r="AB44" s="58" t="s">
        <v>105</v>
      </c>
      <c r="AC44" s="58"/>
    </row>
    <row r="45" spans="1:29" x14ac:dyDescent="0.45">
      <c r="A45" s="35" t="s">
        <v>23</v>
      </c>
      <c r="B45" s="36" t="s">
        <v>9</v>
      </c>
      <c r="C45" s="2"/>
      <c r="D45" s="35" t="s">
        <v>23</v>
      </c>
      <c r="E45" s="36" t="s">
        <v>9</v>
      </c>
      <c r="F45" s="2"/>
      <c r="G45" s="35" t="s">
        <v>23</v>
      </c>
      <c r="H45" s="36" t="s">
        <v>9</v>
      </c>
      <c r="I45" s="36"/>
      <c r="J45" s="36" t="s">
        <v>23</v>
      </c>
      <c r="K45" s="36" t="s">
        <v>9</v>
      </c>
      <c r="L45" s="36"/>
      <c r="M45" s="36" t="s">
        <v>23</v>
      </c>
      <c r="N45" s="36" t="s">
        <v>9</v>
      </c>
      <c r="O45" s="36"/>
      <c r="P45" s="36" t="s">
        <v>23</v>
      </c>
      <c r="Q45" s="36" t="s">
        <v>9</v>
      </c>
      <c r="R45" s="36"/>
      <c r="S45" s="36" t="s">
        <v>23</v>
      </c>
      <c r="T45" s="36" t="s">
        <v>9</v>
      </c>
      <c r="U45" s="36"/>
      <c r="V45" s="36" t="s">
        <v>23</v>
      </c>
      <c r="W45" s="36" t="s">
        <v>9</v>
      </c>
      <c r="X45" s="36"/>
      <c r="Y45" s="36" t="s">
        <v>23</v>
      </c>
      <c r="Z45" s="36" t="s">
        <v>9</v>
      </c>
      <c r="AA45" s="36"/>
      <c r="AB45" s="36" t="s">
        <v>23</v>
      </c>
      <c r="AC45" s="36" t="s">
        <v>9</v>
      </c>
    </row>
    <row r="46" spans="1:29" x14ac:dyDescent="0.45">
      <c r="A46" s="42" t="s">
        <v>116</v>
      </c>
      <c r="B46" s="36"/>
      <c r="C46" s="2"/>
      <c r="D46" s="42" t="s">
        <v>116</v>
      </c>
      <c r="E46" s="36"/>
      <c r="F46" s="2"/>
      <c r="G46" s="42" t="s">
        <v>116</v>
      </c>
      <c r="H46" s="36"/>
      <c r="I46" s="36"/>
      <c r="J46" s="42" t="s">
        <v>116</v>
      </c>
      <c r="K46" s="36"/>
      <c r="L46" s="36"/>
      <c r="M46" s="42" t="s">
        <v>116</v>
      </c>
      <c r="N46" s="36"/>
      <c r="O46" s="36"/>
      <c r="P46" s="42" t="s">
        <v>116</v>
      </c>
      <c r="Q46" s="36"/>
      <c r="R46" s="36"/>
      <c r="S46" s="42" t="s">
        <v>116</v>
      </c>
      <c r="T46" s="36"/>
      <c r="U46" s="36"/>
      <c r="V46" s="42" t="s">
        <v>116</v>
      </c>
      <c r="W46" s="36"/>
      <c r="X46" s="36"/>
      <c r="Y46" s="42" t="s">
        <v>116</v>
      </c>
      <c r="Z46" s="36"/>
      <c r="AA46" s="36"/>
      <c r="AB46" s="42" t="s">
        <v>116</v>
      </c>
      <c r="AC46" s="36"/>
    </row>
    <row r="47" spans="1:29" x14ac:dyDescent="0.45">
      <c r="A47" s="42" t="s">
        <v>117</v>
      </c>
      <c r="B47" s="36"/>
      <c r="C47" s="2"/>
      <c r="D47" s="42" t="s">
        <v>117</v>
      </c>
      <c r="E47" s="36"/>
      <c r="F47" s="2"/>
      <c r="G47" s="42" t="s">
        <v>117</v>
      </c>
      <c r="H47" s="36"/>
      <c r="I47" s="36"/>
      <c r="J47" s="42" t="s">
        <v>117</v>
      </c>
      <c r="K47" s="36"/>
      <c r="L47" s="36"/>
      <c r="M47" s="42" t="s">
        <v>117</v>
      </c>
      <c r="N47" s="36"/>
      <c r="O47" s="36"/>
      <c r="P47" s="42" t="s">
        <v>117</v>
      </c>
      <c r="Q47" s="36"/>
      <c r="R47" s="36"/>
      <c r="S47" s="42" t="s">
        <v>117</v>
      </c>
      <c r="T47" s="36"/>
      <c r="U47" s="36"/>
      <c r="V47" s="42" t="s">
        <v>117</v>
      </c>
      <c r="W47" s="36"/>
      <c r="X47" s="36"/>
      <c r="Y47" s="42" t="s">
        <v>117</v>
      </c>
      <c r="Z47" s="36"/>
      <c r="AA47" s="36"/>
      <c r="AB47" s="42" t="s">
        <v>117</v>
      </c>
      <c r="AC47" s="36"/>
    </row>
    <row r="48" spans="1:29" x14ac:dyDescent="0.45">
      <c r="A48" s="42" t="s">
        <v>118</v>
      </c>
      <c r="B48" s="36"/>
      <c r="C48" s="2"/>
      <c r="D48" s="42" t="s">
        <v>118</v>
      </c>
      <c r="E48" s="36"/>
      <c r="F48" s="2"/>
      <c r="G48" s="42" t="s">
        <v>118</v>
      </c>
      <c r="H48" s="36"/>
      <c r="I48" s="36"/>
      <c r="J48" s="42" t="s">
        <v>118</v>
      </c>
      <c r="K48" s="36"/>
      <c r="L48" s="36"/>
      <c r="M48" s="42" t="s">
        <v>118</v>
      </c>
      <c r="N48" s="36"/>
      <c r="O48" s="36"/>
      <c r="P48" s="42" t="s">
        <v>118</v>
      </c>
      <c r="Q48" s="36"/>
      <c r="R48" s="36"/>
      <c r="S48" s="42" t="s">
        <v>118</v>
      </c>
      <c r="T48" s="36"/>
      <c r="U48" s="36"/>
      <c r="V48" s="42" t="s">
        <v>118</v>
      </c>
      <c r="W48" s="36"/>
      <c r="X48" s="36"/>
      <c r="Y48" s="42" t="s">
        <v>118</v>
      </c>
      <c r="Z48" s="36"/>
      <c r="AA48" s="36"/>
      <c r="AB48" s="42" t="s">
        <v>118</v>
      </c>
      <c r="AC48" s="36"/>
    </row>
    <row r="49" spans="1:29" x14ac:dyDescent="0.45">
      <c r="A49" s="42" t="s">
        <v>119</v>
      </c>
      <c r="B49" s="36"/>
      <c r="C49" s="2"/>
      <c r="D49" s="42" t="s">
        <v>119</v>
      </c>
      <c r="E49" s="36"/>
      <c r="F49" s="2"/>
      <c r="G49" s="42" t="s">
        <v>119</v>
      </c>
      <c r="H49" s="36"/>
      <c r="I49" s="36"/>
      <c r="J49" s="42" t="s">
        <v>119</v>
      </c>
      <c r="K49" s="36"/>
      <c r="L49" s="36"/>
      <c r="M49" s="42" t="s">
        <v>119</v>
      </c>
      <c r="N49" s="36"/>
      <c r="O49" s="36"/>
      <c r="P49" s="42" t="s">
        <v>119</v>
      </c>
      <c r="Q49" s="36"/>
      <c r="R49" s="36"/>
      <c r="S49" s="42" t="s">
        <v>119</v>
      </c>
      <c r="T49" s="36"/>
      <c r="U49" s="36"/>
      <c r="V49" s="42" t="s">
        <v>119</v>
      </c>
      <c r="W49" s="36"/>
      <c r="X49" s="36"/>
      <c r="Y49" s="42" t="s">
        <v>119</v>
      </c>
      <c r="Z49" s="36"/>
      <c r="AA49" s="36"/>
      <c r="AB49" s="42" t="s">
        <v>119</v>
      </c>
      <c r="AC49" s="36"/>
    </row>
    <row r="50" spans="1:29" x14ac:dyDescent="0.45">
      <c r="A50" s="42" t="s">
        <v>120</v>
      </c>
      <c r="B50" s="36"/>
      <c r="C50" s="2"/>
      <c r="D50" s="42" t="s">
        <v>120</v>
      </c>
      <c r="E50" s="36"/>
      <c r="F50" s="2"/>
      <c r="G50" s="42" t="s">
        <v>120</v>
      </c>
      <c r="H50" s="36"/>
      <c r="I50" s="36"/>
      <c r="J50" s="42" t="s">
        <v>120</v>
      </c>
      <c r="K50" s="36"/>
      <c r="L50" s="36"/>
      <c r="M50" s="42" t="s">
        <v>120</v>
      </c>
      <c r="N50" s="36"/>
      <c r="O50" s="36"/>
      <c r="P50" s="42" t="s">
        <v>120</v>
      </c>
      <c r="Q50" s="36"/>
      <c r="R50" s="36"/>
      <c r="S50" s="42" t="s">
        <v>120</v>
      </c>
      <c r="T50" s="36"/>
      <c r="U50" s="36"/>
      <c r="V50" s="42" t="s">
        <v>120</v>
      </c>
      <c r="W50" s="36"/>
      <c r="X50" s="36"/>
      <c r="Y50" s="42" t="s">
        <v>120</v>
      </c>
      <c r="Z50" s="36"/>
      <c r="AA50" s="36"/>
      <c r="AB50" s="42" t="s">
        <v>120</v>
      </c>
      <c r="AC50" s="36"/>
    </row>
    <row r="51" spans="1:29" x14ac:dyDescent="0.45">
      <c r="A51" s="42" t="s">
        <v>121</v>
      </c>
      <c r="B51" s="36"/>
      <c r="C51" s="2"/>
      <c r="D51" s="42" t="s">
        <v>121</v>
      </c>
      <c r="E51" s="36"/>
      <c r="F51" s="2"/>
      <c r="G51" s="42" t="s">
        <v>121</v>
      </c>
      <c r="H51" s="36"/>
      <c r="I51" s="36"/>
      <c r="J51" s="42" t="s">
        <v>121</v>
      </c>
      <c r="K51" s="36"/>
      <c r="L51" s="36"/>
      <c r="M51" s="42" t="s">
        <v>121</v>
      </c>
      <c r="N51" s="36"/>
      <c r="O51" s="36"/>
      <c r="P51" s="42" t="s">
        <v>121</v>
      </c>
      <c r="Q51" s="36"/>
      <c r="R51" s="36"/>
      <c r="S51" s="42" t="s">
        <v>121</v>
      </c>
      <c r="T51" s="36"/>
      <c r="U51" s="36"/>
      <c r="V51" s="42" t="s">
        <v>121</v>
      </c>
      <c r="W51" s="36"/>
      <c r="X51" s="36"/>
      <c r="Y51" s="42" t="s">
        <v>121</v>
      </c>
      <c r="Z51" s="36"/>
      <c r="AA51" s="36"/>
      <c r="AB51" s="42" t="s">
        <v>121</v>
      </c>
      <c r="AC51" s="36"/>
    </row>
    <row r="52" spans="1:29" x14ac:dyDescent="0.45">
      <c r="A52" s="42" t="s">
        <v>122</v>
      </c>
      <c r="B52" s="36"/>
      <c r="C52" s="2"/>
      <c r="D52" s="42" t="s">
        <v>122</v>
      </c>
      <c r="E52" s="36"/>
      <c r="F52" s="2"/>
      <c r="G52" s="42" t="s">
        <v>122</v>
      </c>
      <c r="H52" s="36"/>
      <c r="I52" s="36"/>
      <c r="J52" s="42" t="s">
        <v>122</v>
      </c>
      <c r="K52" s="36"/>
      <c r="L52" s="36"/>
      <c r="M52" s="42" t="s">
        <v>122</v>
      </c>
      <c r="N52" s="36"/>
      <c r="O52" s="36"/>
      <c r="P52" s="42" t="s">
        <v>122</v>
      </c>
      <c r="Q52" s="36"/>
      <c r="R52" s="36"/>
      <c r="S52" s="42" t="s">
        <v>122</v>
      </c>
      <c r="T52" s="36"/>
      <c r="U52" s="36"/>
      <c r="V52" s="42" t="s">
        <v>122</v>
      </c>
      <c r="W52" s="36"/>
      <c r="X52" s="36"/>
      <c r="Y52" s="42" t="s">
        <v>122</v>
      </c>
      <c r="Z52" s="36"/>
      <c r="AA52" s="36"/>
      <c r="AB52" s="42" t="s">
        <v>122</v>
      </c>
      <c r="AC52" s="36"/>
    </row>
    <row r="53" spans="1:29" x14ac:dyDescent="0.45">
      <c r="A53" s="42" t="s">
        <v>123</v>
      </c>
      <c r="B53" s="36"/>
      <c r="C53" s="2"/>
      <c r="D53" s="42" t="s">
        <v>123</v>
      </c>
      <c r="E53" s="36"/>
      <c r="F53" s="2"/>
      <c r="G53" s="42" t="s">
        <v>123</v>
      </c>
      <c r="H53" s="36"/>
      <c r="I53" s="36"/>
      <c r="J53" s="42" t="s">
        <v>123</v>
      </c>
      <c r="K53" s="36"/>
      <c r="L53" s="36"/>
      <c r="M53" s="42" t="s">
        <v>123</v>
      </c>
      <c r="N53" s="36"/>
      <c r="O53" s="36"/>
      <c r="P53" s="42" t="s">
        <v>123</v>
      </c>
      <c r="Q53" s="36"/>
      <c r="R53" s="36"/>
      <c r="S53" s="42" t="s">
        <v>123</v>
      </c>
      <c r="T53" s="36"/>
      <c r="U53" s="36"/>
      <c r="V53" s="42" t="s">
        <v>123</v>
      </c>
      <c r="W53" s="36"/>
      <c r="X53" s="36"/>
      <c r="Y53" s="42" t="s">
        <v>123</v>
      </c>
      <c r="Z53" s="36"/>
      <c r="AA53" s="36"/>
      <c r="AB53" s="42" t="s">
        <v>123</v>
      </c>
      <c r="AC53" s="36"/>
    </row>
    <row r="54" spans="1:29" x14ac:dyDescent="0.45">
      <c r="A54" s="42" t="s">
        <v>124</v>
      </c>
      <c r="B54" s="36"/>
      <c r="C54" s="2"/>
      <c r="D54" s="42" t="s">
        <v>124</v>
      </c>
      <c r="E54" s="36"/>
      <c r="F54" s="2"/>
      <c r="G54" s="42" t="s">
        <v>124</v>
      </c>
      <c r="H54" s="36"/>
      <c r="I54" s="36"/>
      <c r="J54" s="42" t="s">
        <v>124</v>
      </c>
      <c r="K54" s="36"/>
      <c r="L54" s="36"/>
      <c r="M54" s="42" t="s">
        <v>124</v>
      </c>
      <c r="N54" s="36"/>
      <c r="O54" s="36"/>
      <c r="P54" s="42" t="s">
        <v>124</v>
      </c>
      <c r="Q54" s="36"/>
      <c r="R54" s="36"/>
      <c r="S54" s="42" t="s">
        <v>124</v>
      </c>
      <c r="T54" s="36"/>
      <c r="U54" s="36"/>
      <c r="V54" s="42" t="s">
        <v>124</v>
      </c>
      <c r="W54" s="36"/>
      <c r="X54" s="36"/>
      <c r="Y54" s="42" t="s">
        <v>124</v>
      </c>
      <c r="Z54" s="36"/>
      <c r="AA54" s="36"/>
      <c r="AB54" s="42" t="s">
        <v>124</v>
      </c>
      <c r="AC54" s="36"/>
    </row>
    <row r="55" spans="1:29" x14ac:dyDescent="0.45">
      <c r="A55" s="42" t="s">
        <v>125</v>
      </c>
      <c r="B55" s="36"/>
      <c r="C55" s="2"/>
      <c r="D55" s="42" t="s">
        <v>125</v>
      </c>
      <c r="E55" s="36"/>
      <c r="F55" s="2"/>
      <c r="G55" s="42" t="s">
        <v>125</v>
      </c>
      <c r="H55" s="36"/>
      <c r="I55" s="36"/>
      <c r="J55" s="42" t="s">
        <v>125</v>
      </c>
      <c r="K55" s="36"/>
      <c r="L55" s="36"/>
      <c r="M55" s="42" t="s">
        <v>125</v>
      </c>
      <c r="N55" s="36"/>
      <c r="O55" s="36"/>
      <c r="P55" s="42" t="s">
        <v>125</v>
      </c>
      <c r="Q55" s="36"/>
      <c r="R55" s="36"/>
      <c r="S55" s="42" t="s">
        <v>125</v>
      </c>
      <c r="T55" s="36"/>
      <c r="U55" s="36"/>
      <c r="V55" s="42" t="s">
        <v>125</v>
      </c>
      <c r="W55" s="36"/>
      <c r="X55" s="36"/>
      <c r="Y55" s="42" t="s">
        <v>125</v>
      </c>
      <c r="Z55" s="36"/>
      <c r="AA55" s="36"/>
      <c r="AB55" s="42" t="s">
        <v>125</v>
      </c>
      <c r="AC55" s="36"/>
    </row>
    <row r="56" spans="1:29" x14ac:dyDescent="0.45">
      <c r="A56" s="42" t="s">
        <v>126</v>
      </c>
      <c r="B56" s="36"/>
      <c r="C56" s="2"/>
      <c r="D56" s="42" t="s">
        <v>126</v>
      </c>
      <c r="E56" s="36"/>
      <c r="F56" s="2"/>
      <c r="G56" s="42" t="s">
        <v>126</v>
      </c>
      <c r="H56" s="36"/>
      <c r="I56" s="36"/>
      <c r="J56" s="42" t="s">
        <v>126</v>
      </c>
      <c r="K56" s="36"/>
      <c r="L56" s="36"/>
      <c r="M56" s="42" t="s">
        <v>126</v>
      </c>
      <c r="N56" s="36"/>
      <c r="O56" s="36"/>
      <c r="P56" s="42" t="s">
        <v>126</v>
      </c>
      <c r="Q56" s="36"/>
      <c r="R56" s="36"/>
      <c r="S56" s="42" t="s">
        <v>126</v>
      </c>
      <c r="T56" s="36"/>
      <c r="U56" s="36"/>
      <c r="V56" s="42" t="s">
        <v>126</v>
      </c>
      <c r="W56" s="36"/>
      <c r="X56" s="36"/>
      <c r="Y56" s="42" t="s">
        <v>126</v>
      </c>
      <c r="Z56" s="36"/>
      <c r="AA56" s="36"/>
      <c r="AB56" s="42" t="s">
        <v>126</v>
      </c>
      <c r="AC56" s="36"/>
    </row>
    <row r="57" spans="1:29" x14ac:dyDescent="0.45">
      <c r="A57" s="42" t="s">
        <v>127</v>
      </c>
      <c r="B57" s="36"/>
      <c r="C57" s="2"/>
      <c r="D57" s="42" t="s">
        <v>127</v>
      </c>
      <c r="E57" s="36"/>
      <c r="F57" s="2"/>
      <c r="G57" s="42" t="s">
        <v>127</v>
      </c>
      <c r="H57" s="36"/>
      <c r="I57" s="36"/>
      <c r="J57" s="42" t="s">
        <v>127</v>
      </c>
      <c r="K57" s="36"/>
      <c r="L57" s="36"/>
      <c r="M57" s="42" t="s">
        <v>127</v>
      </c>
      <c r="N57" s="36"/>
      <c r="O57" s="36"/>
      <c r="P57" s="42" t="s">
        <v>127</v>
      </c>
      <c r="Q57" s="36"/>
      <c r="R57" s="36"/>
      <c r="S57" s="42" t="s">
        <v>127</v>
      </c>
      <c r="T57" s="36"/>
      <c r="U57" s="36"/>
      <c r="V57" s="42" t="s">
        <v>127</v>
      </c>
      <c r="W57" s="36"/>
      <c r="X57" s="36"/>
      <c r="Y57" s="42" t="s">
        <v>127</v>
      </c>
      <c r="Z57" s="36"/>
      <c r="AA57" s="36"/>
      <c r="AB57" s="42" t="s">
        <v>127</v>
      </c>
      <c r="AC57" s="36"/>
    </row>
    <row r="58" spans="1:29" x14ac:dyDescent="0.45">
      <c r="A58" s="42" t="s">
        <v>128</v>
      </c>
      <c r="B58" s="36"/>
      <c r="C58" s="2"/>
      <c r="D58" s="42" t="s">
        <v>128</v>
      </c>
      <c r="E58" s="36"/>
      <c r="F58" s="2"/>
      <c r="G58" s="42" t="s">
        <v>128</v>
      </c>
      <c r="H58" s="36"/>
      <c r="I58" s="36"/>
      <c r="J58" s="42" t="s">
        <v>128</v>
      </c>
      <c r="K58" s="36"/>
      <c r="L58" s="36"/>
      <c r="M58" s="42" t="s">
        <v>128</v>
      </c>
      <c r="N58" s="36"/>
      <c r="O58" s="36"/>
      <c r="P58" s="42" t="s">
        <v>128</v>
      </c>
      <c r="Q58" s="36"/>
      <c r="R58" s="36"/>
      <c r="S58" s="42" t="s">
        <v>128</v>
      </c>
      <c r="T58" s="36"/>
      <c r="U58" s="36"/>
      <c r="V58" s="42" t="s">
        <v>128</v>
      </c>
      <c r="W58" s="36"/>
      <c r="X58" s="36"/>
      <c r="Y58" s="42" t="s">
        <v>128</v>
      </c>
      <c r="Z58" s="36"/>
      <c r="AA58" s="36"/>
      <c r="AB58" s="42" t="s">
        <v>128</v>
      </c>
      <c r="AC58" s="36"/>
    </row>
    <row r="59" spans="1:29" x14ac:dyDescent="0.45">
      <c r="A59" s="42" t="s">
        <v>129</v>
      </c>
      <c r="B59" s="36"/>
      <c r="C59" s="2"/>
      <c r="D59" s="42" t="s">
        <v>129</v>
      </c>
      <c r="E59" s="36"/>
      <c r="F59" s="2"/>
      <c r="G59" s="42" t="s">
        <v>129</v>
      </c>
      <c r="H59" s="36"/>
      <c r="I59" s="36"/>
      <c r="J59" s="42" t="s">
        <v>129</v>
      </c>
      <c r="K59" s="36"/>
      <c r="L59" s="36"/>
      <c r="M59" s="42" t="s">
        <v>129</v>
      </c>
      <c r="N59" s="36"/>
      <c r="O59" s="36"/>
      <c r="P59" s="42" t="s">
        <v>129</v>
      </c>
      <c r="Q59" s="36"/>
      <c r="R59" s="36"/>
      <c r="S59" s="42" t="s">
        <v>129</v>
      </c>
      <c r="T59" s="36"/>
      <c r="U59" s="36"/>
      <c r="V59" s="42" t="s">
        <v>129</v>
      </c>
      <c r="W59" s="36"/>
      <c r="X59" s="36"/>
      <c r="Y59" s="42" t="s">
        <v>129</v>
      </c>
      <c r="Z59" s="36"/>
      <c r="AA59" s="36"/>
      <c r="AB59" s="42" t="s">
        <v>129</v>
      </c>
      <c r="AC59" s="36"/>
    </row>
    <row r="60" spans="1:29" x14ac:dyDescent="0.45">
      <c r="A60" s="42" t="s">
        <v>130</v>
      </c>
      <c r="B60" s="36"/>
      <c r="C60" s="2"/>
      <c r="D60" s="42" t="s">
        <v>130</v>
      </c>
      <c r="E60" s="36"/>
      <c r="F60" s="2"/>
      <c r="G60" s="42" t="s">
        <v>130</v>
      </c>
      <c r="H60" s="36"/>
      <c r="I60" s="36"/>
      <c r="J60" s="42" t="s">
        <v>130</v>
      </c>
      <c r="K60" s="36"/>
      <c r="L60" s="36"/>
      <c r="M60" s="42" t="s">
        <v>130</v>
      </c>
      <c r="N60" s="36"/>
      <c r="O60" s="36"/>
      <c r="P60" s="42" t="s">
        <v>130</v>
      </c>
      <c r="Q60" s="36"/>
      <c r="R60" s="36"/>
      <c r="S60" s="42" t="s">
        <v>130</v>
      </c>
      <c r="T60" s="36"/>
      <c r="U60" s="36"/>
      <c r="V60" s="42" t="s">
        <v>130</v>
      </c>
      <c r="W60" s="36"/>
      <c r="X60" s="36"/>
      <c r="Y60" s="42" t="s">
        <v>130</v>
      </c>
      <c r="Z60" s="36"/>
      <c r="AA60" s="36"/>
      <c r="AB60" s="42" t="s">
        <v>130</v>
      </c>
      <c r="AC60" s="36"/>
    </row>
    <row r="61" spans="1:29" x14ac:dyDescent="0.45">
      <c r="A61" s="42" t="s">
        <v>131</v>
      </c>
      <c r="B61" s="36"/>
      <c r="C61" s="2"/>
      <c r="D61" s="42" t="s">
        <v>131</v>
      </c>
      <c r="E61" s="36"/>
      <c r="F61" s="2"/>
      <c r="G61" s="42" t="s">
        <v>131</v>
      </c>
      <c r="H61" s="36"/>
      <c r="I61" s="36"/>
      <c r="J61" s="42" t="s">
        <v>131</v>
      </c>
      <c r="K61" s="36"/>
      <c r="L61" s="36"/>
      <c r="M61" s="42" t="s">
        <v>131</v>
      </c>
      <c r="N61" s="36"/>
      <c r="O61" s="36"/>
      <c r="P61" s="42" t="s">
        <v>131</v>
      </c>
      <c r="Q61" s="36"/>
      <c r="R61" s="36"/>
      <c r="S61" s="42" t="s">
        <v>131</v>
      </c>
      <c r="T61" s="36"/>
      <c r="U61" s="36"/>
      <c r="V61" s="42" t="s">
        <v>131</v>
      </c>
      <c r="W61" s="36"/>
      <c r="X61" s="36"/>
      <c r="Y61" s="42" t="s">
        <v>131</v>
      </c>
      <c r="Z61" s="36"/>
      <c r="AA61" s="36"/>
      <c r="AB61" s="42" t="s">
        <v>131</v>
      </c>
      <c r="AC61" s="36"/>
    </row>
    <row r="62" spans="1:29" x14ac:dyDescent="0.45">
      <c r="A62" s="16" t="s">
        <v>24</v>
      </c>
      <c r="B62" s="23">
        <f>SUM(B46:B61)</f>
        <v>0</v>
      </c>
      <c r="C62" s="23"/>
      <c r="D62" s="65" t="s">
        <v>24</v>
      </c>
      <c r="E62" s="23">
        <f>SUM(E46:E61)</f>
        <v>0</v>
      </c>
      <c r="F62" s="23"/>
      <c r="G62" s="65" t="s">
        <v>24</v>
      </c>
      <c r="H62" s="23">
        <f>SUM(H46:H61)</f>
        <v>0</v>
      </c>
      <c r="I62" s="23"/>
      <c r="J62" s="66" t="s">
        <v>24</v>
      </c>
      <c r="K62" s="23">
        <f>SUM(K46:K61)</f>
        <v>0</v>
      </c>
      <c r="L62" s="23"/>
      <c r="M62" s="66" t="s">
        <v>24</v>
      </c>
      <c r="N62" s="23">
        <f>SUM(N46:N61)</f>
        <v>0</v>
      </c>
      <c r="O62" s="23"/>
      <c r="P62" s="66" t="s">
        <v>24</v>
      </c>
      <c r="Q62" s="23">
        <f>SUM(Q46:Q61)</f>
        <v>0</v>
      </c>
      <c r="R62" s="23"/>
      <c r="S62" s="66" t="s">
        <v>24</v>
      </c>
      <c r="T62" s="23">
        <f>SUM(T46:T61)</f>
        <v>0</v>
      </c>
      <c r="U62" s="23"/>
      <c r="V62" s="66" t="s">
        <v>24</v>
      </c>
      <c r="W62" s="23">
        <f>SUM(W46:W61)</f>
        <v>0</v>
      </c>
      <c r="X62" s="23"/>
      <c r="Y62" s="66" t="s">
        <v>24</v>
      </c>
      <c r="Z62" s="23">
        <f>SUM(Z46:Z61)</f>
        <v>0</v>
      </c>
      <c r="AA62" s="23"/>
      <c r="AB62" s="66" t="s">
        <v>24</v>
      </c>
      <c r="AC62" s="23">
        <f>SUM(AC46:AC61)</f>
        <v>0</v>
      </c>
    </row>
    <row r="63" spans="1:29" x14ac:dyDescent="0.45">
      <c r="A63" s="61"/>
      <c r="B63" s="2"/>
      <c r="C63" s="2"/>
      <c r="D63" s="61"/>
      <c r="E63" s="2"/>
      <c r="F63" s="2"/>
      <c r="G63" s="61"/>
      <c r="H63" s="2"/>
      <c r="I63" s="2"/>
      <c r="J63" s="62"/>
      <c r="K63" s="2"/>
      <c r="L63" s="2"/>
      <c r="M63" s="62"/>
      <c r="N63" s="2"/>
      <c r="O63" s="2"/>
      <c r="P63" s="62"/>
      <c r="Q63" s="2"/>
      <c r="R63" s="2"/>
      <c r="S63" s="62"/>
      <c r="T63" s="2"/>
      <c r="U63" s="2"/>
      <c r="V63" s="62"/>
      <c r="W63" s="2"/>
      <c r="X63" s="2"/>
      <c r="Y63" s="62"/>
      <c r="Z63" s="2"/>
      <c r="AA63" s="2"/>
      <c r="AB63" s="62"/>
      <c r="AC63" s="2"/>
    </row>
    <row r="64" spans="1:29" x14ac:dyDescent="0.45">
      <c r="A64" s="61" t="s">
        <v>114</v>
      </c>
      <c r="B64" s="44">
        <f>SUM(B20,B41,B62)</f>
        <v>0</v>
      </c>
      <c r="C64" s="2"/>
      <c r="D64" s="61" t="s">
        <v>114</v>
      </c>
      <c r="E64" s="44">
        <f>SUM(E20,E41,E62)</f>
        <v>0</v>
      </c>
      <c r="F64" s="2"/>
      <c r="G64" s="61" t="s">
        <v>114</v>
      </c>
      <c r="H64" s="44">
        <f>SUM(H20,H41,H62)</f>
        <v>0</v>
      </c>
      <c r="I64" s="2"/>
      <c r="J64" s="62" t="s">
        <v>114</v>
      </c>
      <c r="K64" s="44">
        <f>SUM(K20,K41,K62)</f>
        <v>0</v>
      </c>
      <c r="L64" s="2"/>
      <c r="M64" s="62" t="s">
        <v>114</v>
      </c>
      <c r="N64" s="44">
        <f>SUM(N20,N41,N62)</f>
        <v>0</v>
      </c>
      <c r="O64" s="2"/>
      <c r="P64" s="62" t="s">
        <v>114</v>
      </c>
      <c r="Q64" s="44">
        <f>SUM(Q20,Q41,Q62)</f>
        <v>0</v>
      </c>
      <c r="R64" s="2"/>
      <c r="S64" s="62" t="s">
        <v>114</v>
      </c>
      <c r="T64" s="44">
        <f>SUM(T20,T41,T62)</f>
        <v>0</v>
      </c>
      <c r="U64" s="2"/>
      <c r="V64" s="62" t="s">
        <v>114</v>
      </c>
      <c r="W64" s="44">
        <f>SUM(W20,W41,W62)</f>
        <v>0</v>
      </c>
      <c r="X64" s="2"/>
      <c r="Y64" s="62" t="s">
        <v>114</v>
      </c>
      <c r="Z64" s="44">
        <f>SUM(Z20,Z41,Z62)</f>
        <v>0</v>
      </c>
      <c r="AA64" s="2"/>
      <c r="AB64" s="62" t="s">
        <v>114</v>
      </c>
      <c r="AC64" s="44">
        <f>SUM(AC20,AC41,AC62)</f>
        <v>0</v>
      </c>
    </row>
    <row r="66" spans="1:5" x14ac:dyDescent="0.45">
      <c r="A66" s="33"/>
      <c r="B66" s="33" t="s">
        <v>58</v>
      </c>
      <c r="C66" s="33"/>
      <c r="D66" s="33"/>
    </row>
    <row r="67" spans="1:5" x14ac:dyDescent="0.45">
      <c r="A67" t="s">
        <v>67</v>
      </c>
      <c r="B67" s="23">
        <f>SUM((B64)/Data!B26)</f>
        <v>0</v>
      </c>
    </row>
    <row r="68" spans="1:5" x14ac:dyDescent="0.45">
      <c r="A68" t="s">
        <v>68</v>
      </c>
      <c r="B68" s="23">
        <f>SUM((E64)/Data!B26)</f>
        <v>0</v>
      </c>
    </row>
    <row r="69" spans="1:5" x14ac:dyDescent="0.45">
      <c r="A69" t="s">
        <v>69</v>
      </c>
      <c r="B69" s="23">
        <f>SUM((H64)/Data!B26)</f>
        <v>0</v>
      </c>
    </row>
    <row r="70" spans="1:5" x14ac:dyDescent="0.45">
      <c r="A70" t="s">
        <v>99</v>
      </c>
      <c r="B70" s="23">
        <f>SUM((K64)/Data!B26)</f>
        <v>0</v>
      </c>
    </row>
    <row r="71" spans="1:5" x14ac:dyDescent="0.45">
      <c r="A71" t="s">
        <v>100</v>
      </c>
      <c r="B71" s="23">
        <f>SUM((N64)/Data!B26)</f>
        <v>0</v>
      </c>
    </row>
    <row r="72" spans="1:5" x14ac:dyDescent="0.45">
      <c r="A72" t="s">
        <v>108</v>
      </c>
      <c r="B72" s="23">
        <f>SUM((Q64)/Data!B26)</f>
        <v>0</v>
      </c>
    </row>
    <row r="73" spans="1:5" x14ac:dyDescent="0.45">
      <c r="A73" t="s">
        <v>102</v>
      </c>
      <c r="B73" s="23">
        <f>SUM((T64)/Data!B26)</f>
        <v>0</v>
      </c>
    </row>
    <row r="74" spans="1:5" x14ac:dyDescent="0.45">
      <c r="A74" t="s">
        <v>103</v>
      </c>
      <c r="B74" s="23">
        <f>SUM((W64)/Data!B26)</f>
        <v>0</v>
      </c>
    </row>
    <row r="75" spans="1:5" x14ac:dyDescent="0.45">
      <c r="A75" t="s">
        <v>104</v>
      </c>
      <c r="B75" s="23">
        <f>SUM((Z64)/Data!B26)</f>
        <v>0</v>
      </c>
    </row>
    <row r="76" spans="1:5" x14ac:dyDescent="0.45">
      <c r="A76" t="s">
        <v>105</v>
      </c>
      <c r="B76" s="23">
        <f>SUM((AC64)/Data!B26)</f>
        <v>0</v>
      </c>
    </row>
    <row r="79" spans="1:5" x14ac:dyDescent="0.45">
      <c r="A79" s="33" t="s">
        <v>38</v>
      </c>
      <c r="B79" s="33" t="s">
        <v>34</v>
      </c>
      <c r="C79" s="2"/>
      <c r="D79" s="2"/>
      <c r="E79" s="2"/>
    </row>
    <row r="80" spans="1:5" x14ac:dyDescent="0.45">
      <c r="A80" t="s">
        <v>67</v>
      </c>
      <c r="B80" s="23">
        <f>'C2D Breakout'!C12</f>
        <v>0</v>
      </c>
      <c r="E80" s="2"/>
    </row>
    <row r="81" spans="1:5" x14ac:dyDescent="0.45">
      <c r="A81" t="s">
        <v>68</v>
      </c>
      <c r="B81" s="23">
        <f>'C2D Breakout'!C26</f>
        <v>0</v>
      </c>
      <c r="E81" s="2"/>
    </row>
    <row r="82" spans="1:5" x14ac:dyDescent="0.45">
      <c r="A82" t="s">
        <v>69</v>
      </c>
      <c r="B82" s="23">
        <f>'C2D Breakout'!C40</f>
        <v>0</v>
      </c>
      <c r="E82" s="44"/>
    </row>
    <row r="83" spans="1:5" x14ac:dyDescent="0.45">
      <c r="A83" t="s">
        <v>99</v>
      </c>
      <c r="B83" s="23">
        <f>'C2D Breakout'!C54</f>
        <v>0</v>
      </c>
      <c r="E83" s="44"/>
    </row>
    <row r="84" spans="1:5" x14ac:dyDescent="0.45">
      <c r="A84" t="s">
        <v>100</v>
      </c>
      <c r="B84" s="23">
        <f>'C2D Breakout'!C68</f>
        <v>0</v>
      </c>
      <c r="E84" s="44"/>
    </row>
    <row r="85" spans="1:5" x14ac:dyDescent="0.45">
      <c r="A85" t="s">
        <v>108</v>
      </c>
      <c r="B85" s="23">
        <f>'C2D Breakout'!C82</f>
        <v>0</v>
      </c>
      <c r="E85" s="44"/>
    </row>
    <row r="86" spans="1:5" x14ac:dyDescent="0.45">
      <c r="A86" t="s">
        <v>102</v>
      </c>
      <c r="B86" s="23">
        <f>'C2D Breakout'!C96</f>
        <v>0</v>
      </c>
      <c r="E86" s="44"/>
    </row>
    <row r="87" spans="1:5" x14ac:dyDescent="0.45">
      <c r="A87" t="s">
        <v>103</v>
      </c>
      <c r="B87" s="23">
        <f>'C2D Breakout'!C110</f>
        <v>0</v>
      </c>
      <c r="E87" s="44"/>
    </row>
    <row r="88" spans="1:5" x14ac:dyDescent="0.45">
      <c r="A88" t="s">
        <v>104</v>
      </c>
      <c r="B88" s="23">
        <f>'C2D Breakout'!C124</f>
        <v>0</v>
      </c>
      <c r="E88" s="2"/>
    </row>
    <row r="89" spans="1:5" x14ac:dyDescent="0.45">
      <c r="A89" t="s">
        <v>105</v>
      </c>
      <c r="B89" s="23">
        <f>'C2D Breakout'!C138</f>
        <v>0</v>
      </c>
      <c r="E89" s="2"/>
    </row>
    <row r="91" spans="1:5" x14ac:dyDescent="0.45">
      <c r="A91" s="122" t="s">
        <v>42</v>
      </c>
      <c r="B91" s="122"/>
      <c r="C91" s="122"/>
    </row>
    <row r="92" spans="1:5" x14ac:dyDescent="0.45">
      <c r="A92" t="s">
        <v>67</v>
      </c>
      <c r="B92" s="23">
        <f>SUM(B67,E80)</f>
        <v>0</v>
      </c>
    </row>
    <row r="93" spans="1:5" x14ac:dyDescent="0.45">
      <c r="A93" t="s">
        <v>68</v>
      </c>
      <c r="B93" s="23">
        <f>SUM(B68,E81)</f>
        <v>0</v>
      </c>
    </row>
    <row r="94" spans="1:5" x14ac:dyDescent="0.45">
      <c r="A94" t="s">
        <v>69</v>
      </c>
      <c r="B94" s="23">
        <f>SUM(B69,E82)</f>
        <v>0</v>
      </c>
    </row>
    <row r="95" spans="1:5" x14ac:dyDescent="0.45">
      <c r="A95" t="s">
        <v>99</v>
      </c>
      <c r="B95" s="23">
        <f>SUM(B70,E83)</f>
        <v>0</v>
      </c>
    </row>
    <row r="96" spans="1:5" x14ac:dyDescent="0.45">
      <c r="A96" t="s">
        <v>100</v>
      </c>
      <c r="B96" s="23">
        <f t="shared" ref="B96:B101" si="0">SUM(B71,E84)</f>
        <v>0</v>
      </c>
    </row>
    <row r="97" spans="1:2" x14ac:dyDescent="0.45">
      <c r="A97" t="s">
        <v>108</v>
      </c>
      <c r="B97" s="23">
        <f t="shared" si="0"/>
        <v>0</v>
      </c>
    </row>
    <row r="98" spans="1:2" x14ac:dyDescent="0.45">
      <c r="A98" t="s">
        <v>102</v>
      </c>
      <c r="B98" s="23">
        <f t="shared" si="0"/>
        <v>0</v>
      </c>
    </row>
    <row r="99" spans="1:2" x14ac:dyDescent="0.45">
      <c r="A99" t="s">
        <v>103</v>
      </c>
      <c r="B99" s="23">
        <f t="shared" si="0"/>
        <v>0</v>
      </c>
    </row>
    <row r="100" spans="1:2" x14ac:dyDescent="0.45">
      <c r="A100" t="s">
        <v>104</v>
      </c>
      <c r="B100" s="23">
        <f t="shared" si="0"/>
        <v>0</v>
      </c>
    </row>
    <row r="101" spans="1:2" x14ac:dyDescent="0.45">
      <c r="A101" t="s">
        <v>105</v>
      </c>
      <c r="B101" s="23">
        <f t="shared" si="0"/>
        <v>0</v>
      </c>
    </row>
  </sheetData>
  <mergeCells count="13">
    <mergeCell ref="A91:C91"/>
    <mergeCell ref="A1:H1"/>
    <mergeCell ref="A2:B2"/>
    <mergeCell ref="D2:E2"/>
    <mergeCell ref="G2:H2"/>
    <mergeCell ref="A43:H43"/>
    <mergeCell ref="A44:B44"/>
    <mergeCell ref="D44:E44"/>
    <mergeCell ref="G44:H44"/>
    <mergeCell ref="A22:H22"/>
    <mergeCell ref="A23:B23"/>
    <mergeCell ref="D23:E23"/>
    <mergeCell ref="G23:H23"/>
  </mergeCells>
  <phoneticPr fontId="16"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8134F-178D-418D-B294-259354013130}">
  <dimension ref="A1:I138"/>
  <sheetViews>
    <sheetView workbookViewId="0">
      <selection activeCell="C4" sqref="C4"/>
    </sheetView>
  </sheetViews>
  <sheetFormatPr defaultRowHeight="14.25" x14ac:dyDescent="0.45"/>
  <cols>
    <col min="1" max="1" width="55.265625" bestFit="1" customWidth="1"/>
  </cols>
  <sheetData>
    <row r="1" spans="1:9" x14ac:dyDescent="0.45">
      <c r="A1" s="49" t="s">
        <v>78</v>
      </c>
      <c r="B1" s="124" t="s">
        <v>67</v>
      </c>
      <c r="C1" s="125"/>
      <c r="D1" s="125"/>
      <c r="E1" s="126"/>
    </row>
    <row r="2" spans="1:9" x14ac:dyDescent="0.45">
      <c r="B2" s="40"/>
      <c r="C2" s="50" t="s">
        <v>39</v>
      </c>
      <c r="D2" s="51" t="s">
        <v>40</v>
      </c>
      <c r="E2" s="52" t="s">
        <v>41</v>
      </c>
      <c r="F2" s="53"/>
      <c r="G2" t="s">
        <v>79</v>
      </c>
      <c r="H2" t="s">
        <v>37</v>
      </c>
      <c r="I2" t="s">
        <v>80</v>
      </c>
    </row>
    <row r="3" spans="1:9" x14ac:dyDescent="0.45">
      <c r="A3" s="1" t="s">
        <v>81</v>
      </c>
      <c r="B3" s="54">
        <v>1</v>
      </c>
      <c r="C3" s="43"/>
      <c r="D3" s="43"/>
      <c r="E3" s="43"/>
      <c r="F3" s="55">
        <v>0.4</v>
      </c>
      <c r="G3" t="e">
        <f>(SMALL(C3:E3,2)-SMALL(C3:E3,1)) / (SMALL(C3:E3,3)-SMALL(C3:E3,1))</f>
        <v>#NUM!</v>
      </c>
      <c r="H3" t="e">
        <f>(SMALL(C3:E3,3)-SMALL(C3:E3,2)) / (SMALL(C3:E3,3)-SMALL(C3:E3,1))</f>
        <v>#NUM!</v>
      </c>
      <c r="I3" t="str">
        <f>IFERROR(IF(MAX((SMALL(C3:E3,2)-SMALL(C3:E3,1))/(SMALL(C3:E3,3)-SMALL(C3:E3,1)),(SMALL(C3:E3,3)-SMALL(C3:E3,2))/(SMALL(C3:E3,3)-SMALL(C3:E3,1)))&gt;F3,IF((SMALL(C3:E3,3)-SMALL(C3:E3,2))/(SMALL(C3:E3,3)-SMALL(C3:E3,1))&gt;=(SMALL(C3:E3,2)-SMALL(C3:E3,1))/(SMALL(C3:E3,3)-SMALL(C3:E3,1)),"Outlier at HIGH end: "&amp;TEXT(SMALL(C3:E3,3),"0.#######")&amp;" (Q="&amp;TEXT((SMALL(C3:E3,3)-SMALL(C3:E3,2))/(SMALL(C3:E3,3)-SMALL(C3:E3,1)),"0.000")&amp;")","Outlier at LOW end: "&amp;TEXT(SMALL(C3:E3,1),"0.#######")&amp;" (Q="&amp;TEXT((SMALL(C3:E3,2)-SMALL(C3:E3,1))/(SMALL(C3:E3,3)-SMALL(C3:E3,1)),"0.000")&amp;")"),"No outlier (Qlow="&amp;TEXT((SMALL(C3:E3,2)-SMALL(C3:E3,1))/(SMALL(C3:E3,3)-SMALL(C3:E3,1)),"0.000")&amp;", Qhigh="&amp;TEXT((SMALL(C3:E3,3)-SMALL(C3:E3,2))/(SMALL(C3:E3,3)-SMALL(C3:E3,1)),"0.000")&amp;")"),"Not computable (check for identical values)")</f>
        <v>Not computable (check for identical values)</v>
      </c>
    </row>
    <row r="4" spans="1:9" x14ac:dyDescent="0.45">
      <c r="A4" s="1" t="s">
        <v>82</v>
      </c>
      <c r="B4" s="54">
        <v>2</v>
      </c>
      <c r="C4" s="43"/>
      <c r="D4" s="43"/>
      <c r="E4" s="43"/>
      <c r="F4">
        <v>0.4</v>
      </c>
      <c r="G4" t="e">
        <f t="shared" ref="G4:G10" si="0">(SMALL(C4:E4,2)-SMALL(C4:E4,1)) / (SMALL(C4:E4,3)-SMALL(C4:E4,1))</f>
        <v>#NUM!</v>
      </c>
      <c r="H4" t="e">
        <f t="shared" ref="H4:H10" si="1">(SMALL(C4:E4,3)-SMALL(C4:E4,2)) / (SMALL(C4:E4,3)-SMALL(C4:E4,1))</f>
        <v>#NUM!</v>
      </c>
      <c r="I4" t="str">
        <f t="shared" ref="I4:I10" si="2">IFERROR(IF(MAX((SMALL(C4:E4,2)-SMALL(C4:E4,1))/(SMALL(C4:E4,3)-SMALL(C4:E4,1)),(SMALL(C4:E4,3)-SMALL(C4:E4,2))/(SMALL(C4:E4,3)-SMALL(C4:E4,1)))&gt;F4,IF((SMALL(C4:E4,3)-SMALL(C4:E4,2))/(SMALL(C4:E4,3)-SMALL(C4:E4,1))&gt;=(SMALL(C4:E4,2)-SMALL(C4:E4,1))/(SMALL(C4:E4,3)-SMALL(C4:E4,1)),"Outlier at HIGH end: "&amp;TEXT(SMALL(C4:E4,3),"0.#######")&amp;" (Q="&amp;TEXT((SMALL(C4:E4,3)-SMALL(C4:E4,2))/(SMALL(C4:E4,3)-SMALL(C4:E4,1)),"0.000")&amp;")","Outlier at LOW end: "&amp;TEXT(SMALL(C4:E4,1),"0.#######")&amp;" (Q="&amp;TEXT((SMALL(C4:E4,2)-SMALL(C4:E4,1))/(SMALL(C4:E4,3)-SMALL(C4:E4,1)),"0.000")&amp;")"),"No outlier (Qlow="&amp;TEXT((SMALL(C4:E4,2)-SMALL(C4:E4,1))/(SMALL(C4:E4,3)-SMALL(C4:E4,1)),"0.000")&amp;", Qhigh="&amp;TEXT((SMALL(C4:E4,3)-SMALL(C4:E4,2))/(SMALL(C4:E4,3)-SMALL(C4:E4,1)),"0.000")&amp;")"),"Not computable (check for identical values)")</f>
        <v>Not computable (check for identical values)</v>
      </c>
    </row>
    <row r="5" spans="1:9" x14ac:dyDescent="0.45">
      <c r="A5" s="1" t="s">
        <v>83</v>
      </c>
      <c r="B5" s="54">
        <v>3</v>
      </c>
      <c r="C5" s="43"/>
      <c r="D5" s="43"/>
      <c r="E5" s="43"/>
      <c r="F5">
        <v>0.4</v>
      </c>
      <c r="G5" t="e">
        <f t="shared" si="0"/>
        <v>#NUM!</v>
      </c>
      <c r="H5" t="e">
        <f t="shared" si="1"/>
        <v>#NUM!</v>
      </c>
      <c r="I5" t="str">
        <f t="shared" si="2"/>
        <v>Not computable (check for identical values)</v>
      </c>
    </row>
    <row r="6" spans="1:9" x14ac:dyDescent="0.45">
      <c r="A6" s="1" t="s">
        <v>84</v>
      </c>
      <c r="B6" s="54">
        <v>4</v>
      </c>
      <c r="C6" s="43"/>
      <c r="D6" s="43"/>
      <c r="E6" s="43"/>
      <c r="F6">
        <v>0.4</v>
      </c>
      <c r="G6" t="e">
        <f t="shared" si="0"/>
        <v>#NUM!</v>
      </c>
      <c r="H6" t="e">
        <f t="shared" si="1"/>
        <v>#NUM!</v>
      </c>
      <c r="I6" t="str">
        <f t="shared" si="2"/>
        <v>Not computable (check for identical values)</v>
      </c>
    </row>
    <row r="7" spans="1:9" x14ac:dyDescent="0.45">
      <c r="A7" s="1" t="s">
        <v>85</v>
      </c>
      <c r="B7" s="54">
        <v>5</v>
      </c>
      <c r="C7" s="43"/>
      <c r="D7" s="43"/>
      <c r="E7" s="43"/>
      <c r="F7">
        <v>0.4</v>
      </c>
      <c r="G7" t="e">
        <f t="shared" si="0"/>
        <v>#NUM!</v>
      </c>
      <c r="H7" t="e">
        <f t="shared" si="1"/>
        <v>#NUM!</v>
      </c>
      <c r="I7" t="str">
        <f t="shared" si="2"/>
        <v>Not computable (check for identical values)</v>
      </c>
    </row>
    <row r="8" spans="1:9" x14ac:dyDescent="0.45">
      <c r="A8" s="1" t="s">
        <v>86</v>
      </c>
      <c r="B8" s="54">
        <v>6</v>
      </c>
      <c r="C8" s="43"/>
      <c r="D8" s="43"/>
      <c r="E8" s="43"/>
      <c r="F8">
        <v>0.4</v>
      </c>
      <c r="G8" t="e">
        <f t="shared" si="0"/>
        <v>#NUM!</v>
      </c>
      <c r="H8" t="e">
        <f t="shared" si="1"/>
        <v>#NUM!</v>
      </c>
      <c r="I8" t="str">
        <f t="shared" si="2"/>
        <v>Not computable (check for identical values)</v>
      </c>
    </row>
    <row r="9" spans="1:9" x14ac:dyDescent="0.45">
      <c r="A9" s="1" t="s">
        <v>87</v>
      </c>
      <c r="B9" s="54">
        <v>7</v>
      </c>
      <c r="C9" s="43"/>
      <c r="D9" s="43"/>
      <c r="E9" s="43"/>
      <c r="F9">
        <v>0.4</v>
      </c>
      <c r="G9" t="e">
        <f t="shared" si="0"/>
        <v>#NUM!</v>
      </c>
      <c r="H9" t="e">
        <f t="shared" si="1"/>
        <v>#NUM!</v>
      </c>
      <c r="I9" t="str">
        <f t="shared" si="2"/>
        <v>Not computable (check for identical values)</v>
      </c>
    </row>
    <row r="10" spans="1:9" x14ac:dyDescent="0.45">
      <c r="A10" s="1" t="s">
        <v>88</v>
      </c>
      <c r="B10" s="54">
        <v>8</v>
      </c>
      <c r="C10" s="43"/>
      <c r="D10" s="43"/>
      <c r="E10" s="43"/>
      <c r="F10">
        <v>0.4</v>
      </c>
      <c r="G10" t="e">
        <f t="shared" si="0"/>
        <v>#NUM!</v>
      </c>
      <c r="H10" t="e">
        <f t="shared" si="1"/>
        <v>#NUM!</v>
      </c>
      <c r="I10" t="str">
        <f t="shared" si="2"/>
        <v>Not computable (check for identical values)</v>
      </c>
    </row>
    <row r="11" spans="1:9" x14ac:dyDescent="0.45">
      <c r="B11" t="s">
        <v>109</v>
      </c>
      <c r="C11">
        <f>SUM(C3:C10)</f>
        <v>0</v>
      </c>
      <c r="D11">
        <f>SUM(D3:D10)</f>
        <v>0</v>
      </c>
      <c r="E11">
        <f>SUM(E3:E10)</f>
        <v>0</v>
      </c>
    </row>
    <row r="12" spans="1:9" x14ac:dyDescent="0.45">
      <c r="B12" t="s">
        <v>110</v>
      </c>
      <c r="C12">
        <f>SUM(C11:E11)/3</f>
        <v>0</v>
      </c>
    </row>
    <row r="15" spans="1:9" x14ac:dyDescent="0.45">
      <c r="A15" s="49" t="s">
        <v>78</v>
      </c>
      <c r="B15" s="124" t="s">
        <v>68</v>
      </c>
      <c r="C15" s="125"/>
      <c r="D15" s="125"/>
      <c r="E15" s="126"/>
    </row>
    <row r="16" spans="1:9" x14ac:dyDescent="0.45">
      <c r="B16" s="40"/>
      <c r="C16" s="50" t="s">
        <v>39</v>
      </c>
      <c r="D16" s="51" t="s">
        <v>40</v>
      </c>
      <c r="E16" s="52" t="s">
        <v>41</v>
      </c>
      <c r="F16" s="53"/>
    </row>
    <row r="17" spans="1:9" x14ac:dyDescent="0.45">
      <c r="A17" s="1" t="s">
        <v>81</v>
      </c>
      <c r="B17" s="54">
        <v>1</v>
      </c>
      <c r="C17" s="43"/>
      <c r="D17" s="43"/>
      <c r="E17" s="43"/>
      <c r="F17">
        <v>0.4</v>
      </c>
      <c r="G17" t="e">
        <f t="shared" ref="G17:G24" si="3">(SMALL(C17:E17,2)-SMALL(C17:E17,1)) / (SMALL(C17:E17,3)-SMALL(C17:E17,1))</f>
        <v>#NUM!</v>
      </c>
      <c r="H17" t="e">
        <f t="shared" ref="H17:H24" si="4">(SMALL(C17:E17,3)-SMALL(C17:E17,2)) / (SMALL(C17:E17,3)-SMALL(C17:E17,1))</f>
        <v>#NUM!</v>
      </c>
      <c r="I17" t="str">
        <f t="shared" ref="I17:I24" si="5">IFERROR(IF(MAX((SMALL(C17:E17,2)-SMALL(C17:E17,1))/(SMALL(C17:E17,3)-SMALL(C17:E17,1)),(SMALL(C17:E17,3)-SMALL(C17:E17,2))/(SMALL(C17:E17,3)-SMALL(C17:E17,1)))&gt;F17,IF((SMALL(C17:E17,3)-SMALL(C17:E17,2))/(SMALL(C17:E17,3)-SMALL(C17:E17,1))&gt;=(SMALL(C17:E17,2)-SMALL(C17:E17,1))/(SMALL(C17:E17,3)-SMALL(C17:E17,1)),"Outlier at HIGH end: "&amp;TEXT(SMALL(C17:E17,3),"0.#######")&amp;" (Q="&amp;TEXT((SMALL(C17:E17,3)-SMALL(C17:E17,2))/(SMALL(C17:E17,3)-SMALL(C17:E17,1)),"0.000")&amp;")","Outlier at LOW end: "&amp;TEXT(SMALL(C17:E17,1),"0.#######")&amp;" (Q="&amp;TEXT((SMALL(C17:E17,2)-SMALL(C17:E17,1))/(SMALL(C17:E17,3)-SMALL(C17:E17,1)),"0.000")&amp;")"),"No outlier (Qlow="&amp;TEXT((SMALL(C17:E17,2)-SMALL(C17:E17,1))/(SMALL(C17:E17,3)-SMALL(C17:E17,1)),"0.000")&amp;", Qhigh="&amp;TEXT((SMALL(C17:E17,3)-SMALL(C17:E17,2))/(SMALL(C17:E17,3)-SMALL(C17:E17,1)),"0.000")&amp;")"),"Not computable (check for identical values)")</f>
        <v>Not computable (check for identical values)</v>
      </c>
    </row>
    <row r="18" spans="1:9" x14ac:dyDescent="0.45">
      <c r="A18" s="1" t="s">
        <v>82</v>
      </c>
      <c r="B18" s="54">
        <v>2</v>
      </c>
      <c r="C18" s="43"/>
      <c r="D18" s="43"/>
      <c r="E18" s="43"/>
      <c r="F18">
        <v>0.4</v>
      </c>
      <c r="G18" t="e">
        <f t="shared" si="3"/>
        <v>#NUM!</v>
      </c>
      <c r="H18" t="e">
        <f t="shared" si="4"/>
        <v>#NUM!</v>
      </c>
      <c r="I18" t="str">
        <f t="shared" si="5"/>
        <v>Not computable (check for identical values)</v>
      </c>
    </row>
    <row r="19" spans="1:9" x14ac:dyDescent="0.45">
      <c r="A19" s="1" t="s">
        <v>83</v>
      </c>
      <c r="B19" s="54">
        <v>3</v>
      </c>
      <c r="C19" s="43"/>
      <c r="D19" s="43"/>
      <c r="E19" s="43"/>
      <c r="F19">
        <v>0.4</v>
      </c>
      <c r="G19" t="e">
        <f t="shared" si="3"/>
        <v>#NUM!</v>
      </c>
      <c r="H19" t="e">
        <f t="shared" si="4"/>
        <v>#NUM!</v>
      </c>
      <c r="I19" t="str">
        <f t="shared" si="5"/>
        <v>Not computable (check for identical values)</v>
      </c>
    </row>
    <row r="20" spans="1:9" x14ac:dyDescent="0.45">
      <c r="A20" s="1" t="s">
        <v>84</v>
      </c>
      <c r="B20" s="54">
        <v>4</v>
      </c>
      <c r="C20" s="43"/>
      <c r="D20" s="43"/>
      <c r="E20" s="43"/>
      <c r="F20">
        <v>0.4</v>
      </c>
      <c r="G20" t="e">
        <f t="shared" si="3"/>
        <v>#NUM!</v>
      </c>
      <c r="H20" t="e">
        <f t="shared" si="4"/>
        <v>#NUM!</v>
      </c>
      <c r="I20" t="str">
        <f t="shared" si="5"/>
        <v>Not computable (check for identical values)</v>
      </c>
    </row>
    <row r="21" spans="1:9" x14ac:dyDescent="0.45">
      <c r="A21" s="1" t="s">
        <v>85</v>
      </c>
      <c r="B21" s="54">
        <v>5</v>
      </c>
      <c r="C21" s="43"/>
      <c r="D21" s="43"/>
      <c r="E21" s="43"/>
      <c r="F21">
        <v>0.4</v>
      </c>
      <c r="G21" t="e">
        <f t="shared" si="3"/>
        <v>#NUM!</v>
      </c>
      <c r="H21" t="e">
        <f t="shared" si="4"/>
        <v>#NUM!</v>
      </c>
      <c r="I21" t="str">
        <f t="shared" si="5"/>
        <v>Not computable (check for identical values)</v>
      </c>
    </row>
    <row r="22" spans="1:9" x14ac:dyDescent="0.45">
      <c r="A22" s="1" t="s">
        <v>86</v>
      </c>
      <c r="B22" s="54">
        <v>6</v>
      </c>
      <c r="C22" s="43"/>
      <c r="D22" s="43"/>
      <c r="E22" s="43"/>
      <c r="F22">
        <v>0.4</v>
      </c>
      <c r="G22" t="e">
        <f t="shared" si="3"/>
        <v>#NUM!</v>
      </c>
      <c r="H22" t="e">
        <f t="shared" si="4"/>
        <v>#NUM!</v>
      </c>
      <c r="I22" t="str">
        <f t="shared" si="5"/>
        <v>Not computable (check for identical values)</v>
      </c>
    </row>
    <row r="23" spans="1:9" x14ac:dyDescent="0.45">
      <c r="A23" s="1" t="s">
        <v>87</v>
      </c>
      <c r="B23" s="54">
        <v>7</v>
      </c>
      <c r="C23" s="43"/>
      <c r="D23" s="43"/>
      <c r="E23" s="43"/>
      <c r="F23">
        <v>0.4</v>
      </c>
      <c r="G23" t="e">
        <f t="shared" si="3"/>
        <v>#NUM!</v>
      </c>
      <c r="H23" t="e">
        <f t="shared" si="4"/>
        <v>#NUM!</v>
      </c>
      <c r="I23" t="str">
        <f t="shared" si="5"/>
        <v>Not computable (check for identical values)</v>
      </c>
    </row>
    <row r="24" spans="1:9" x14ac:dyDescent="0.45">
      <c r="A24" s="1" t="s">
        <v>88</v>
      </c>
      <c r="B24" s="54">
        <v>8</v>
      </c>
      <c r="C24" s="43"/>
      <c r="D24" s="43"/>
      <c r="E24" s="43"/>
      <c r="F24">
        <v>0.4</v>
      </c>
      <c r="G24" t="e">
        <f t="shared" si="3"/>
        <v>#NUM!</v>
      </c>
      <c r="H24" t="e">
        <f t="shared" si="4"/>
        <v>#NUM!</v>
      </c>
      <c r="I24" t="str">
        <f t="shared" si="5"/>
        <v>Not computable (check for identical values)</v>
      </c>
    </row>
    <row r="25" spans="1:9" x14ac:dyDescent="0.45">
      <c r="B25" t="s">
        <v>109</v>
      </c>
      <c r="C25">
        <f>SUM(C17:C24)</f>
        <v>0</v>
      </c>
      <c r="D25">
        <f>SUM(D17:D24)</f>
        <v>0</v>
      </c>
      <c r="E25">
        <f>SUM(E17:E24)</f>
        <v>0</v>
      </c>
    </row>
    <row r="26" spans="1:9" x14ac:dyDescent="0.45">
      <c r="B26" t="s">
        <v>110</v>
      </c>
      <c r="C26">
        <f>SUM(C25:E25)/3</f>
        <v>0</v>
      </c>
    </row>
    <row r="30" spans="1:9" x14ac:dyDescent="0.45">
      <c r="A30" s="49" t="s">
        <v>78</v>
      </c>
      <c r="B30" s="124" t="s">
        <v>69</v>
      </c>
      <c r="C30" s="125"/>
      <c r="D30" s="125"/>
      <c r="E30" s="126"/>
    </row>
    <row r="31" spans="1:9" x14ac:dyDescent="0.45">
      <c r="B31" s="40"/>
      <c r="C31" s="50" t="s">
        <v>39</v>
      </c>
      <c r="D31" s="51" t="s">
        <v>40</v>
      </c>
      <c r="E31" s="52" t="s">
        <v>41</v>
      </c>
      <c r="F31" s="53"/>
    </row>
    <row r="32" spans="1:9" x14ac:dyDescent="0.45">
      <c r="A32" s="1" t="s">
        <v>81</v>
      </c>
      <c r="B32" s="54">
        <v>1</v>
      </c>
      <c r="C32" s="43"/>
      <c r="D32" s="43"/>
      <c r="E32" s="43"/>
      <c r="F32">
        <v>0.4</v>
      </c>
      <c r="G32" t="e">
        <f t="shared" ref="G32:G39" si="6">(SMALL(C32:E32,2)-SMALL(C32:E32,1)) / (SMALL(C32:E32,3)-SMALL(C32:E32,1))</f>
        <v>#NUM!</v>
      </c>
      <c r="H32" t="e">
        <f t="shared" ref="H32:H39" si="7">(SMALL(C32:E32,3)-SMALL(C32:E32,2)) / (SMALL(C32:E32,3)-SMALL(C32:E32,1))</f>
        <v>#NUM!</v>
      </c>
      <c r="I32" t="str">
        <f t="shared" ref="I32:I39" si="8">IFERROR(IF(MAX((SMALL(C32:E32,2)-SMALL(C32:E32,1))/(SMALL(C32:E32,3)-SMALL(C32:E32,1)),(SMALL(C32:E32,3)-SMALL(C32:E32,2))/(SMALL(C32:E32,3)-SMALL(C32:E32,1)))&gt;F32,IF((SMALL(C32:E32,3)-SMALL(C32:E32,2))/(SMALL(C32:E32,3)-SMALL(C32:E32,1))&gt;=(SMALL(C32:E32,2)-SMALL(C32:E32,1))/(SMALL(C32:E32,3)-SMALL(C32:E32,1)),"Outlier at HIGH end: "&amp;TEXT(SMALL(C32:E32,3),"0.#######")&amp;" (Q="&amp;TEXT((SMALL(C32:E32,3)-SMALL(C32:E32,2))/(SMALL(C32:E32,3)-SMALL(C32:E32,1)),"0.000")&amp;")","Outlier at LOW end: "&amp;TEXT(SMALL(C32:E32,1),"0.#######")&amp;" (Q="&amp;TEXT((SMALL(C32:E32,2)-SMALL(C32:E32,1))/(SMALL(C32:E32,3)-SMALL(C32:E32,1)),"0.000")&amp;")"),"No outlier (Qlow="&amp;TEXT((SMALL(C32:E32,2)-SMALL(C32:E32,1))/(SMALL(C32:E32,3)-SMALL(C32:E32,1)),"0.000")&amp;", Qhigh="&amp;TEXT((SMALL(C32:E32,3)-SMALL(C32:E32,2))/(SMALL(C32:E32,3)-SMALL(C32:E32,1)),"0.000")&amp;")"),"Not computable (check for identical values)")</f>
        <v>Not computable (check for identical values)</v>
      </c>
    </row>
    <row r="33" spans="1:9" x14ac:dyDescent="0.45">
      <c r="A33" s="1" t="s">
        <v>82</v>
      </c>
      <c r="B33" s="54">
        <v>2</v>
      </c>
      <c r="C33" s="43"/>
      <c r="D33" s="43"/>
      <c r="E33" s="43"/>
      <c r="F33">
        <v>0.4</v>
      </c>
      <c r="G33" t="e">
        <f t="shared" si="6"/>
        <v>#NUM!</v>
      </c>
      <c r="H33" t="e">
        <f t="shared" si="7"/>
        <v>#NUM!</v>
      </c>
      <c r="I33" t="str">
        <f t="shared" si="8"/>
        <v>Not computable (check for identical values)</v>
      </c>
    </row>
    <row r="34" spans="1:9" x14ac:dyDescent="0.45">
      <c r="A34" s="1" t="s">
        <v>83</v>
      </c>
      <c r="B34" s="54">
        <v>3</v>
      </c>
      <c r="C34" s="43"/>
      <c r="D34" s="43"/>
      <c r="E34" s="43"/>
      <c r="F34">
        <v>0.4</v>
      </c>
      <c r="G34" t="e">
        <f t="shared" si="6"/>
        <v>#NUM!</v>
      </c>
      <c r="H34" t="e">
        <f t="shared" si="7"/>
        <v>#NUM!</v>
      </c>
      <c r="I34" t="str">
        <f t="shared" si="8"/>
        <v>Not computable (check for identical values)</v>
      </c>
    </row>
    <row r="35" spans="1:9" x14ac:dyDescent="0.45">
      <c r="A35" s="1" t="s">
        <v>84</v>
      </c>
      <c r="B35" s="54">
        <v>4</v>
      </c>
      <c r="C35" s="43"/>
      <c r="D35" s="43"/>
      <c r="E35" s="43"/>
      <c r="F35">
        <v>0.4</v>
      </c>
      <c r="G35" t="e">
        <f t="shared" si="6"/>
        <v>#NUM!</v>
      </c>
      <c r="H35" t="e">
        <f t="shared" si="7"/>
        <v>#NUM!</v>
      </c>
      <c r="I35" t="str">
        <f t="shared" si="8"/>
        <v>Not computable (check for identical values)</v>
      </c>
    </row>
    <row r="36" spans="1:9" x14ac:dyDescent="0.45">
      <c r="A36" s="1" t="s">
        <v>85</v>
      </c>
      <c r="B36" s="54">
        <v>5</v>
      </c>
      <c r="C36" s="43"/>
      <c r="D36" s="43"/>
      <c r="E36" s="43"/>
      <c r="F36">
        <v>0.4</v>
      </c>
      <c r="G36" t="e">
        <f t="shared" si="6"/>
        <v>#NUM!</v>
      </c>
      <c r="H36" t="e">
        <f t="shared" si="7"/>
        <v>#NUM!</v>
      </c>
      <c r="I36" t="str">
        <f t="shared" si="8"/>
        <v>Not computable (check for identical values)</v>
      </c>
    </row>
    <row r="37" spans="1:9" x14ac:dyDescent="0.45">
      <c r="A37" s="1" t="s">
        <v>86</v>
      </c>
      <c r="B37" s="54">
        <v>6</v>
      </c>
      <c r="C37" s="43"/>
      <c r="D37" s="43"/>
      <c r="E37" s="43"/>
      <c r="F37">
        <v>0.4</v>
      </c>
      <c r="G37" t="e">
        <f t="shared" si="6"/>
        <v>#NUM!</v>
      </c>
      <c r="H37" t="e">
        <f t="shared" si="7"/>
        <v>#NUM!</v>
      </c>
      <c r="I37" t="str">
        <f t="shared" si="8"/>
        <v>Not computable (check for identical values)</v>
      </c>
    </row>
    <row r="38" spans="1:9" x14ac:dyDescent="0.45">
      <c r="A38" s="1" t="s">
        <v>87</v>
      </c>
      <c r="B38" s="54">
        <v>7</v>
      </c>
      <c r="C38" s="43"/>
      <c r="D38" s="43"/>
      <c r="E38" s="43"/>
      <c r="F38">
        <v>0.4</v>
      </c>
      <c r="G38" t="e">
        <f t="shared" si="6"/>
        <v>#NUM!</v>
      </c>
      <c r="H38" t="e">
        <f t="shared" si="7"/>
        <v>#NUM!</v>
      </c>
      <c r="I38" t="str">
        <f t="shared" si="8"/>
        <v>Not computable (check for identical values)</v>
      </c>
    </row>
    <row r="39" spans="1:9" x14ac:dyDescent="0.45">
      <c r="A39" s="1" t="s">
        <v>88</v>
      </c>
      <c r="B39" s="54" t="s">
        <v>109</v>
      </c>
      <c r="C39" s="43">
        <f>SUM(C31:C38)</f>
        <v>0</v>
      </c>
      <c r="D39" s="43">
        <f>SUM(D31:D38)</f>
        <v>0</v>
      </c>
      <c r="E39" s="43">
        <f>SUM(E31:E38)</f>
        <v>0</v>
      </c>
      <c r="F39">
        <v>0.4</v>
      </c>
      <c r="G39" t="e">
        <f t="shared" si="6"/>
        <v>#DIV/0!</v>
      </c>
      <c r="H39" t="e">
        <f t="shared" si="7"/>
        <v>#DIV/0!</v>
      </c>
      <c r="I39" t="str">
        <f t="shared" si="8"/>
        <v>Not computable (check for identical values)</v>
      </c>
    </row>
    <row r="40" spans="1:9" x14ac:dyDescent="0.45">
      <c r="A40" s="1"/>
      <c r="B40" s="63" t="s">
        <v>110</v>
      </c>
      <c r="C40" s="64">
        <f>SUM(C39:E39)/3</f>
        <v>0</v>
      </c>
      <c r="D40" s="64"/>
      <c r="E40" s="64"/>
    </row>
    <row r="43" spans="1:9" x14ac:dyDescent="0.45">
      <c r="A43" s="49" t="s">
        <v>78</v>
      </c>
      <c r="B43" s="124" t="s">
        <v>99</v>
      </c>
      <c r="C43" s="125"/>
      <c r="D43" s="125"/>
      <c r="E43" s="126"/>
    </row>
    <row r="44" spans="1:9" x14ac:dyDescent="0.45">
      <c r="B44" s="56"/>
      <c r="C44" s="50" t="s">
        <v>39</v>
      </c>
      <c r="D44" s="51" t="s">
        <v>40</v>
      </c>
      <c r="E44" s="52" t="s">
        <v>41</v>
      </c>
      <c r="F44" s="53"/>
      <c r="G44" t="s">
        <v>79</v>
      </c>
      <c r="H44" t="s">
        <v>37</v>
      </c>
      <c r="I44" t="s">
        <v>80</v>
      </c>
    </row>
    <row r="45" spans="1:9" x14ac:dyDescent="0.45">
      <c r="A45" s="1" t="s">
        <v>81</v>
      </c>
      <c r="B45" s="54">
        <v>1</v>
      </c>
      <c r="C45" s="43"/>
      <c r="D45" s="43"/>
      <c r="E45" s="43"/>
      <c r="F45" s="55">
        <v>0.4</v>
      </c>
      <c r="G45" t="e">
        <f>(SMALL(C45:E45,2)-SMALL(C45:E45,1)) / (SMALL(C45:E45,3)-SMALL(C45:E45,1))</f>
        <v>#NUM!</v>
      </c>
      <c r="H45" t="e">
        <f>(SMALL(C45:E45,3)-SMALL(C45:E45,2)) / (SMALL(C45:E45,3)-SMALL(C45:E45,1))</f>
        <v>#NUM!</v>
      </c>
      <c r="I45" t="str">
        <f>IFERROR(IF(MAX((SMALL(C45:E45,2)-SMALL(C45:E45,1))/(SMALL(C45:E45,3)-SMALL(C45:E45,1)),(SMALL(C45:E45,3)-SMALL(C45:E45,2))/(SMALL(C45:E45,3)-SMALL(C45:E45,1)))&gt;F45,IF((SMALL(C45:E45,3)-SMALL(C45:E45,2))/(SMALL(C45:E45,3)-SMALL(C45:E45,1))&gt;=(SMALL(C45:E45,2)-SMALL(C45:E45,1))/(SMALL(C45:E45,3)-SMALL(C45:E45,1)),"Outlier at HIGH end: "&amp;TEXT(SMALL(C45:E45,3),"0.#######")&amp;" (Q="&amp;TEXT((SMALL(C45:E45,3)-SMALL(C45:E45,2))/(SMALL(C45:E45,3)-SMALL(C45:E45,1)),"0.000")&amp;")","Outlier at LOW end: "&amp;TEXT(SMALL(C45:E45,1),"0.#######")&amp;" (Q="&amp;TEXT((SMALL(C45:E45,2)-SMALL(C45:E45,1))/(SMALL(C45:E45,3)-SMALL(C45:E45,1)),"0.000")&amp;")"),"No outlier (Qlow="&amp;TEXT((SMALL(C45:E45,2)-SMALL(C45:E45,1))/(SMALL(C45:E45,3)-SMALL(C45:E45,1)),"0.000")&amp;", Qhigh="&amp;TEXT((SMALL(C45:E45,3)-SMALL(C45:E45,2))/(SMALL(C45:E45,3)-SMALL(C45:E45,1)),"0.000")&amp;")"),"Not computable (check for identical values)")</f>
        <v>Not computable (check for identical values)</v>
      </c>
    </row>
    <row r="46" spans="1:9" x14ac:dyDescent="0.45">
      <c r="A46" s="1" t="s">
        <v>82</v>
      </c>
      <c r="B46" s="54">
        <v>2</v>
      </c>
      <c r="C46" s="43"/>
      <c r="D46" s="43"/>
      <c r="E46" s="43"/>
      <c r="F46">
        <v>0.4</v>
      </c>
      <c r="G46" t="e">
        <f t="shared" ref="G46:G52" si="9">(SMALL(C46:E46,2)-SMALL(C46:E46,1)) / (SMALL(C46:E46,3)-SMALL(C46:E46,1))</f>
        <v>#NUM!</v>
      </c>
      <c r="H46" t="e">
        <f t="shared" ref="H46:H52" si="10">(SMALL(C46:E46,3)-SMALL(C46:E46,2)) / (SMALL(C46:E46,3)-SMALL(C46:E46,1))</f>
        <v>#NUM!</v>
      </c>
      <c r="I46" t="str">
        <f t="shared" ref="I46:I52" si="11">IFERROR(IF(MAX((SMALL(C46:E46,2)-SMALL(C46:E46,1))/(SMALL(C46:E46,3)-SMALL(C46:E46,1)),(SMALL(C46:E46,3)-SMALL(C46:E46,2))/(SMALL(C46:E46,3)-SMALL(C46:E46,1)))&gt;F46,IF((SMALL(C46:E46,3)-SMALL(C46:E46,2))/(SMALL(C46:E46,3)-SMALL(C46:E46,1))&gt;=(SMALL(C46:E46,2)-SMALL(C46:E46,1))/(SMALL(C46:E46,3)-SMALL(C46:E46,1)),"Outlier at HIGH end: "&amp;TEXT(SMALL(C46:E46,3),"0.#######")&amp;" (Q="&amp;TEXT((SMALL(C46:E46,3)-SMALL(C46:E46,2))/(SMALL(C46:E46,3)-SMALL(C46:E46,1)),"0.000")&amp;")","Outlier at LOW end: "&amp;TEXT(SMALL(C46:E46,1),"0.#######")&amp;" (Q="&amp;TEXT((SMALL(C46:E46,2)-SMALL(C46:E46,1))/(SMALL(C46:E46,3)-SMALL(C46:E46,1)),"0.000")&amp;")"),"No outlier (Qlow="&amp;TEXT((SMALL(C46:E46,2)-SMALL(C46:E46,1))/(SMALL(C46:E46,3)-SMALL(C46:E46,1)),"0.000")&amp;", Qhigh="&amp;TEXT((SMALL(C46:E46,3)-SMALL(C46:E46,2))/(SMALL(C46:E46,3)-SMALL(C46:E46,1)),"0.000")&amp;")"),"Not computable (check for identical values)")</f>
        <v>Not computable (check for identical values)</v>
      </c>
    </row>
    <row r="47" spans="1:9" x14ac:dyDescent="0.45">
      <c r="A47" s="1" t="s">
        <v>83</v>
      </c>
      <c r="B47" s="54">
        <v>3</v>
      </c>
      <c r="C47" s="43"/>
      <c r="D47" s="43"/>
      <c r="E47" s="43"/>
      <c r="F47">
        <v>0.4</v>
      </c>
      <c r="G47" t="e">
        <f t="shared" si="9"/>
        <v>#NUM!</v>
      </c>
      <c r="H47" t="e">
        <f t="shared" si="10"/>
        <v>#NUM!</v>
      </c>
      <c r="I47" t="str">
        <f t="shared" si="11"/>
        <v>Not computable (check for identical values)</v>
      </c>
    </row>
    <row r="48" spans="1:9" x14ac:dyDescent="0.45">
      <c r="A48" s="1" t="s">
        <v>84</v>
      </c>
      <c r="B48" s="54">
        <v>4</v>
      </c>
      <c r="C48" s="43"/>
      <c r="D48" s="43"/>
      <c r="E48" s="43"/>
      <c r="F48">
        <v>0.4</v>
      </c>
      <c r="G48" t="e">
        <f t="shared" si="9"/>
        <v>#NUM!</v>
      </c>
      <c r="H48" t="e">
        <f t="shared" si="10"/>
        <v>#NUM!</v>
      </c>
      <c r="I48" t="str">
        <f t="shared" si="11"/>
        <v>Not computable (check for identical values)</v>
      </c>
    </row>
    <row r="49" spans="1:9" x14ac:dyDescent="0.45">
      <c r="A49" s="1" t="s">
        <v>85</v>
      </c>
      <c r="B49" s="54">
        <v>5</v>
      </c>
      <c r="C49" s="43"/>
      <c r="D49" s="43"/>
      <c r="E49" s="43"/>
      <c r="F49">
        <v>0.4</v>
      </c>
      <c r="G49" t="e">
        <f t="shared" si="9"/>
        <v>#NUM!</v>
      </c>
      <c r="H49" t="e">
        <f t="shared" si="10"/>
        <v>#NUM!</v>
      </c>
      <c r="I49" t="str">
        <f t="shared" si="11"/>
        <v>Not computable (check for identical values)</v>
      </c>
    </row>
    <row r="50" spans="1:9" x14ac:dyDescent="0.45">
      <c r="A50" s="1" t="s">
        <v>86</v>
      </c>
      <c r="B50" s="54">
        <v>6</v>
      </c>
      <c r="C50" s="43"/>
      <c r="D50" s="43"/>
      <c r="E50" s="43"/>
      <c r="F50">
        <v>0.4</v>
      </c>
      <c r="G50" t="e">
        <f t="shared" si="9"/>
        <v>#NUM!</v>
      </c>
      <c r="H50" t="e">
        <f t="shared" si="10"/>
        <v>#NUM!</v>
      </c>
      <c r="I50" t="str">
        <f t="shared" si="11"/>
        <v>Not computable (check for identical values)</v>
      </c>
    </row>
    <row r="51" spans="1:9" x14ac:dyDescent="0.45">
      <c r="A51" s="1" t="s">
        <v>87</v>
      </c>
      <c r="B51" s="54">
        <v>7</v>
      </c>
      <c r="C51" s="43"/>
      <c r="D51" s="43"/>
      <c r="E51" s="43"/>
      <c r="F51">
        <v>0.4</v>
      </c>
      <c r="G51" t="e">
        <f t="shared" si="9"/>
        <v>#NUM!</v>
      </c>
      <c r="H51" t="e">
        <f t="shared" si="10"/>
        <v>#NUM!</v>
      </c>
      <c r="I51" t="str">
        <f t="shared" si="11"/>
        <v>Not computable (check for identical values)</v>
      </c>
    </row>
    <row r="52" spans="1:9" x14ac:dyDescent="0.45">
      <c r="A52" s="1" t="s">
        <v>88</v>
      </c>
      <c r="B52" s="54">
        <v>8</v>
      </c>
      <c r="C52" s="43"/>
      <c r="D52" s="43"/>
      <c r="E52" s="43"/>
      <c r="F52">
        <v>0.4</v>
      </c>
      <c r="G52" t="e">
        <f t="shared" si="9"/>
        <v>#NUM!</v>
      </c>
      <c r="H52" t="e">
        <f t="shared" si="10"/>
        <v>#NUM!</v>
      </c>
      <c r="I52" t="str">
        <f t="shared" si="11"/>
        <v>Not computable (check for identical values)</v>
      </c>
    </row>
    <row r="53" spans="1:9" x14ac:dyDescent="0.45">
      <c r="A53" s="1"/>
      <c r="B53" s="63" t="s">
        <v>109</v>
      </c>
      <c r="C53" s="64">
        <f>SUM(C45:C52)</f>
        <v>0</v>
      </c>
      <c r="D53" s="64">
        <f>SUM(D45:D52)</f>
        <v>0</v>
      </c>
      <c r="E53" s="64">
        <f>SUM(E45:E52)</f>
        <v>0</v>
      </c>
    </row>
    <row r="54" spans="1:9" x14ac:dyDescent="0.45">
      <c r="A54" s="1"/>
      <c r="B54" s="63" t="s">
        <v>110</v>
      </c>
      <c r="C54" s="64">
        <f>SUM(C53:E53)/3</f>
        <v>0</v>
      </c>
      <c r="D54" s="64"/>
      <c r="E54" s="64"/>
    </row>
    <row r="57" spans="1:9" x14ac:dyDescent="0.45">
      <c r="A57" s="49" t="s">
        <v>78</v>
      </c>
      <c r="B57" s="124" t="s">
        <v>100</v>
      </c>
      <c r="C57" s="125"/>
      <c r="D57" s="125"/>
      <c r="E57" s="126"/>
    </row>
    <row r="58" spans="1:9" x14ac:dyDescent="0.45">
      <c r="B58" s="56"/>
      <c r="C58" s="50" t="s">
        <v>39</v>
      </c>
      <c r="D58" s="51" t="s">
        <v>40</v>
      </c>
      <c r="E58" s="52" t="s">
        <v>41</v>
      </c>
      <c r="F58" s="53"/>
      <c r="G58" t="s">
        <v>79</v>
      </c>
      <c r="H58" t="s">
        <v>37</v>
      </c>
      <c r="I58" t="s">
        <v>80</v>
      </c>
    </row>
    <row r="59" spans="1:9" x14ac:dyDescent="0.45">
      <c r="A59" s="1" t="s">
        <v>81</v>
      </c>
      <c r="B59" s="54">
        <v>1</v>
      </c>
      <c r="C59" s="43"/>
      <c r="D59" s="43"/>
      <c r="E59" s="43"/>
      <c r="F59" s="55">
        <v>0.4</v>
      </c>
      <c r="G59" t="e">
        <f>(SMALL(C59:E59,2)-SMALL(C59:E59,1)) / (SMALL(C59:E59,3)-SMALL(C59:E59,1))</f>
        <v>#NUM!</v>
      </c>
      <c r="H59" t="e">
        <f>(SMALL(C59:E59,3)-SMALL(C59:E59,2)) / (SMALL(C59:E59,3)-SMALL(C59:E59,1))</f>
        <v>#NUM!</v>
      </c>
      <c r="I59" t="str">
        <f>IFERROR(IF(MAX((SMALL(C59:E59,2)-SMALL(C59:E59,1))/(SMALL(C59:E59,3)-SMALL(C59:E59,1)),(SMALL(C59:E59,3)-SMALL(C59:E59,2))/(SMALL(C59:E59,3)-SMALL(C59:E59,1)))&gt;F59,IF((SMALL(C59:E59,3)-SMALL(C59:E59,2))/(SMALL(C59:E59,3)-SMALL(C59:E59,1))&gt;=(SMALL(C59:E59,2)-SMALL(C59:E59,1))/(SMALL(C59:E59,3)-SMALL(C59:E59,1)),"Outlier at HIGH end: "&amp;TEXT(SMALL(C59:E59,3),"0.#######")&amp;" (Q="&amp;TEXT((SMALL(C59:E59,3)-SMALL(C59:E59,2))/(SMALL(C59:E59,3)-SMALL(C59:E59,1)),"0.000")&amp;")","Outlier at LOW end: "&amp;TEXT(SMALL(C59:E59,1),"0.#######")&amp;" (Q="&amp;TEXT((SMALL(C59:E59,2)-SMALL(C59:E59,1))/(SMALL(C59:E59,3)-SMALL(C59:E59,1)),"0.000")&amp;")"),"No outlier (Qlow="&amp;TEXT((SMALL(C59:E59,2)-SMALL(C59:E59,1))/(SMALL(C59:E59,3)-SMALL(C59:E59,1)),"0.000")&amp;", Qhigh="&amp;TEXT((SMALL(C59:E59,3)-SMALL(C59:E59,2))/(SMALL(C59:E59,3)-SMALL(C59:E59,1)),"0.000")&amp;")"),"Not computable (check for identical values)")</f>
        <v>Not computable (check for identical values)</v>
      </c>
    </row>
    <row r="60" spans="1:9" x14ac:dyDescent="0.45">
      <c r="A60" s="1" t="s">
        <v>82</v>
      </c>
      <c r="B60" s="54">
        <v>2</v>
      </c>
      <c r="C60" s="43"/>
      <c r="D60" s="43"/>
      <c r="E60" s="43"/>
      <c r="F60">
        <v>0.4</v>
      </c>
      <c r="G60" t="e">
        <f t="shared" ref="G60:G66" si="12">(SMALL(C60:E60,2)-SMALL(C60:E60,1)) / (SMALL(C60:E60,3)-SMALL(C60:E60,1))</f>
        <v>#NUM!</v>
      </c>
      <c r="H60" t="e">
        <f t="shared" ref="H60:H66" si="13">(SMALL(C60:E60,3)-SMALL(C60:E60,2)) / (SMALL(C60:E60,3)-SMALL(C60:E60,1))</f>
        <v>#NUM!</v>
      </c>
      <c r="I60" t="str">
        <f t="shared" ref="I60:I66" si="14">IFERROR(IF(MAX((SMALL(C60:E60,2)-SMALL(C60:E60,1))/(SMALL(C60:E60,3)-SMALL(C60:E60,1)),(SMALL(C60:E60,3)-SMALL(C60:E60,2))/(SMALL(C60:E60,3)-SMALL(C60:E60,1)))&gt;F60,IF((SMALL(C60:E60,3)-SMALL(C60:E60,2))/(SMALL(C60:E60,3)-SMALL(C60:E60,1))&gt;=(SMALL(C60:E60,2)-SMALL(C60:E60,1))/(SMALL(C60:E60,3)-SMALL(C60:E60,1)),"Outlier at HIGH end: "&amp;TEXT(SMALL(C60:E60,3),"0.#######")&amp;" (Q="&amp;TEXT((SMALL(C60:E60,3)-SMALL(C60:E60,2))/(SMALL(C60:E60,3)-SMALL(C60:E60,1)),"0.000")&amp;")","Outlier at LOW end: "&amp;TEXT(SMALL(C60:E60,1),"0.#######")&amp;" (Q="&amp;TEXT((SMALL(C60:E60,2)-SMALL(C60:E60,1))/(SMALL(C60:E60,3)-SMALL(C60:E60,1)),"0.000")&amp;")"),"No outlier (Qlow="&amp;TEXT((SMALL(C60:E60,2)-SMALL(C60:E60,1))/(SMALL(C60:E60,3)-SMALL(C60:E60,1)),"0.000")&amp;", Qhigh="&amp;TEXT((SMALL(C60:E60,3)-SMALL(C60:E60,2))/(SMALL(C60:E60,3)-SMALL(C60:E60,1)),"0.000")&amp;")"),"Not computable (check for identical values)")</f>
        <v>Not computable (check for identical values)</v>
      </c>
    </row>
    <row r="61" spans="1:9" x14ac:dyDescent="0.45">
      <c r="A61" s="1" t="s">
        <v>83</v>
      </c>
      <c r="B61" s="54">
        <v>3</v>
      </c>
      <c r="C61" s="43"/>
      <c r="D61" s="43"/>
      <c r="E61" s="43"/>
      <c r="F61">
        <v>0.4</v>
      </c>
      <c r="G61" t="e">
        <f t="shared" si="12"/>
        <v>#NUM!</v>
      </c>
      <c r="H61" t="e">
        <f t="shared" si="13"/>
        <v>#NUM!</v>
      </c>
      <c r="I61" t="str">
        <f t="shared" si="14"/>
        <v>Not computable (check for identical values)</v>
      </c>
    </row>
    <row r="62" spans="1:9" x14ac:dyDescent="0.45">
      <c r="A62" s="1" t="s">
        <v>84</v>
      </c>
      <c r="B62" s="54">
        <v>4</v>
      </c>
      <c r="C62" s="43"/>
      <c r="D62" s="43"/>
      <c r="E62" s="43"/>
      <c r="F62">
        <v>0.4</v>
      </c>
      <c r="G62" t="e">
        <f t="shared" si="12"/>
        <v>#NUM!</v>
      </c>
      <c r="H62" t="e">
        <f t="shared" si="13"/>
        <v>#NUM!</v>
      </c>
      <c r="I62" t="str">
        <f t="shared" si="14"/>
        <v>Not computable (check for identical values)</v>
      </c>
    </row>
    <row r="63" spans="1:9" x14ac:dyDescent="0.45">
      <c r="A63" s="1" t="s">
        <v>85</v>
      </c>
      <c r="B63" s="54">
        <v>5</v>
      </c>
      <c r="C63" s="43"/>
      <c r="D63" s="43"/>
      <c r="E63" s="43"/>
      <c r="F63">
        <v>0.4</v>
      </c>
      <c r="G63" t="e">
        <f t="shared" si="12"/>
        <v>#NUM!</v>
      </c>
      <c r="H63" t="e">
        <f t="shared" si="13"/>
        <v>#NUM!</v>
      </c>
      <c r="I63" t="str">
        <f t="shared" si="14"/>
        <v>Not computable (check for identical values)</v>
      </c>
    </row>
    <row r="64" spans="1:9" x14ac:dyDescent="0.45">
      <c r="A64" s="1" t="s">
        <v>86</v>
      </c>
      <c r="B64" s="54">
        <v>6</v>
      </c>
      <c r="C64" s="43"/>
      <c r="D64" s="43"/>
      <c r="E64" s="43"/>
      <c r="F64">
        <v>0.4</v>
      </c>
      <c r="G64" t="e">
        <f t="shared" si="12"/>
        <v>#NUM!</v>
      </c>
      <c r="H64" t="e">
        <f t="shared" si="13"/>
        <v>#NUM!</v>
      </c>
      <c r="I64" t="str">
        <f t="shared" si="14"/>
        <v>Not computable (check for identical values)</v>
      </c>
    </row>
    <row r="65" spans="1:9" x14ac:dyDescent="0.45">
      <c r="A65" s="1" t="s">
        <v>87</v>
      </c>
      <c r="B65" s="54">
        <v>7</v>
      </c>
      <c r="C65" s="43"/>
      <c r="D65" s="43"/>
      <c r="E65" s="43"/>
      <c r="F65">
        <v>0.4</v>
      </c>
      <c r="G65" t="e">
        <f t="shared" si="12"/>
        <v>#NUM!</v>
      </c>
      <c r="H65" t="e">
        <f t="shared" si="13"/>
        <v>#NUM!</v>
      </c>
      <c r="I65" t="str">
        <f t="shared" si="14"/>
        <v>Not computable (check for identical values)</v>
      </c>
    </row>
    <row r="66" spans="1:9" x14ac:dyDescent="0.45">
      <c r="A66" s="1" t="s">
        <v>88</v>
      </c>
      <c r="B66" s="54">
        <v>8</v>
      </c>
      <c r="C66" s="43"/>
      <c r="D66" s="43"/>
      <c r="E66" s="43"/>
      <c r="F66">
        <v>0.4</v>
      </c>
      <c r="G66" t="e">
        <f t="shared" si="12"/>
        <v>#NUM!</v>
      </c>
      <c r="H66" t="e">
        <f t="shared" si="13"/>
        <v>#NUM!</v>
      </c>
      <c r="I66" t="str">
        <f t="shared" si="14"/>
        <v>Not computable (check for identical values)</v>
      </c>
    </row>
    <row r="67" spans="1:9" x14ac:dyDescent="0.45">
      <c r="A67" s="1"/>
      <c r="B67" s="63" t="s">
        <v>109</v>
      </c>
      <c r="C67" s="64">
        <f>SUM(C59:C66)</f>
        <v>0</v>
      </c>
      <c r="D67" s="64">
        <f>SUM(D59:D66)</f>
        <v>0</v>
      </c>
      <c r="E67" s="64">
        <f>SUM(E59:E66)</f>
        <v>0</v>
      </c>
    </row>
    <row r="68" spans="1:9" x14ac:dyDescent="0.45">
      <c r="A68" s="1"/>
      <c r="B68" s="63" t="s">
        <v>110</v>
      </c>
      <c r="C68" s="64">
        <f>SUM(C67:E67)/3</f>
        <v>0</v>
      </c>
      <c r="D68" s="64"/>
      <c r="E68" s="64"/>
    </row>
    <row r="71" spans="1:9" x14ac:dyDescent="0.45">
      <c r="A71" s="49" t="s">
        <v>78</v>
      </c>
      <c r="B71" s="124" t="s">
        <v>108</v>
      </c>
      <c r="C71" s="125"/>
      <c r="D71" s="125"/>
      <c r="E71" s="126"/>
    </row>
    <row r="72" spans="1:9" x14ac:dyDescent="0.45">
      <c r="B72" s="56"/>
      <c r="C72" s="50" t="s">
        <v>39</v>
      </c>
      <c r="D72" s="51" t="s">
        <v>40</v>
      </c>
      <c r="E72" s="52" t="s">
        <v>41</v>
      </c>
      <c r="F72" s="53"/>
      <c r="G72" t="s">
        <v>79</v>
      </c>
      <c r="H72" t="s">
        <v>37</v>
      </c>
      <c r="I72" t="s">
        <v>80</v>
      </c>
    </row>
    <row r="73" spans="1:9" x14ac:dyDescent="0.45">
      <c r="A73" s="1" t="s">
        <v>81</v>
      </c>
      <c r="B73" s="54">
        <v>1</v>
      </c>
      <c r="C73" s="43"/>
      <c r="D73" s="43"/>
      <c r="E73" s="43"/>
      <c r="F73" s="55">
        <v>0.4</v>
      </c>
      <c r="G73" t="e">
        <f>(SMALL(C73:E73,2)-SMALL(C73:E73,1)) / (SMALL(C73:E73,3)-SMALL(C73:E73,1))</f>
        <v>#NUM!</v>
      </c>
      <c r="H73" t="e">
        <f>(SMALL(C73:E73,3)-SMALL(C73:E73,2)) / (SMALL(C73:E73,3)-SMALL(C73:E73,1))</f>
        <v>#NUM!</v>
      </c>
      <c r="I73" t="str">
        <f>IFERROR(IF(MAX((SMALL(C73:E73,2)-SMALL(C73:E73,1))/(SMALL(C73:E73,3)-SMALL(C73:E73,1)),(SMALL(C73:E73,3)-SMALL(C73:E73,2))/(SMALL(C73:E73,3)-SMALL(C73:E73,1)))&gt;F73,IF((SMALL(C73:E73,3)-SMALL(C73:E73,2))/(SMALL(C73:E73,3)-SMALL(C73:E73,1))&gt;=(SMALL(C73:E73,2)-SMALL(C73:E73,1))/(SMALL(C73:E73,3)-SMALL(C73:E73,1)),"Outlier at HIGH end: "&amp;TEXT(SMALL(C73:E73,3),"0.#######")&amp;" (Q="&amp;TEXT((SMALL(C73:E73,3)-SMALL(C73:E73,2))/(SMALL(C73:E73,3)-SMALL(C73:E73,1)),"0.000")&amp;")","Outlier at LOW end: "&amp;TEXT(SMALL(C73:E73,1),"0.#######")&amp;" (Q="&amp;TEXT((SMALL(C73:E73,2)-SMALL(C73:E73,1))/(SMALL(C73:E73,3)-SMALL(C73:E73,1)),"0.000")&amp;")"),"No outlier (Qlow="&amp;TEXT((SMALL(C73:E73,2)-SMALL(C73:E73,1))/(SMALL(C73:E73,3)-SMALL(C73:E73,1)),"0.000")&amp;", Qhigh="&amp;TEXT((SMALL(C73:E73,3)-SMALL(C73:E73,2))/(SMALL(C73:E73,3)-SMALL(C73:E73,1)),"0.000")&amp;")"),"Not computable (check for identical values)")</f>
        <v>Not computable (check for identical values)</v>
      </c>
    </row>
    <row r="74" spans="1:9" x14ac:dyDescent="0.45">
      <c r="A74" s="1" t="s">
        <v>82</v>
      </c>
      <c r="B74" s="54">
        <v>2</v>
      </c>
      <c r="C74" s="43"/>
      <c r="D74" s="43"/>
      <c r="E74" s="43"/>
      <c r="F74">
        <v>0.4</v>
      </c>
      <c r="G74" t="e">
        <f t="shared" ref="G74:G80" si="15">(SMALL(C74:E74,2)-SMALL(C74:E74,1)) / (SMALL(C74:E74,3)-SMALL(C74:E74,1))</f>
        <v>#NUM!</v>
      </c>
      <c r="H74" t="e">
        <f t="shared" ref="H74:H80" si="16">(SMALL(C74:E74,3)-SMALL(C74:E74,2)) / (SMALL(C74:E74,3)-SMALL(C74:E74,1))</f>
        <v>#NUM!</v>
      </c>
      <c r="I74" t="str">
        <f t="shared" ref="I74:I80" si="17">IFERROR(IF(MAX((SMALL(C74:E74,2)-SMALL(C74:E74,1))/(SMALL(C74:E74,3)-SMALL(C74:E74,1)),(SMALL(C74:E74,3)-SMALL(C74:E74,2))/(SMALL(C74:E74,3)-SMALL(C74:E74,1)))&gt;F74,IF((SMALL(C74:E74,3)-SMALL(C74:E74,2))/(SMALL(C74:E74,3)-SMALL(C74:E74,1))&gt;=(SMALL(C74:E74,2)-SMALL(C74:E74,1))/(SMALL(C74:E74,3)-SMALL(C74:E74,1)),"Outlier at HIGH end: "&amp;TEXT(SMALL(C74:E74,3),"0.#######")&amp;" (Q="&amp;TEXT((SMALL(C74:E74,3)-SMALL(C74:E74,2))/(SMALL(C74:E74,3)-SMALL(C74:E74,1)),"0.000")&amp;")","Outlier at LOW end: "&amp;TEXT(SMALL(C74:E74,1),"0.#######")&amp;" (Q="&amp;TEXT((SMALL(C74:E74,2)-SMALL(C74:E74,1))/(SMALL(C74:E74,3)-SMALL(C74:E74,1)),"0.000")&amp;")"),"No outlier (Qlow="&amp;TEXT((SMALL(C74:E74,2)-SMALL(C74:E74,1))/(SMALL(C74:E74,3)-SMALL(C74:E74,1)),"0.000")&amp;", Qhigh="&amp;TEXT((SMALL(C74:E74,3)-SMALL(C74:E74,2))/(SMALL(C74:E74,3)-SMALL(C74:E74,1)),"0.000")&amp;")"),"Not computable (check for identical values)")</f>
        <v>Not computable (check for identical values)</v>
      </c>
    </row>
    <row r="75" spans="1:9" x14ac:dyDescent="0.45">
      <c r="A75" s="1" t="s">
        <v>83</v>
      </c>
      <c r="B75" s="54">
        <v>3</v>
      </c>
      <c r="C75" s="43"/>
      <c r="D75" s="43"/>
      <c r="E75" s="43"/>
      <c r="F75">
        <v>0.4</v>
      </c>
      <c r="G75" t="e">
        <f t="shared" si="15"/>
        <v>#NUM!</v>
      </c>
      <c r="H75" t="e">
        <f t="shared" si="16"/>
        <v>#NUM!</v>
      </c>
      <c r="I75" t="str">
        <f t="shared" si="17"/>
        <v>Not computable (check for identical values)</v>
      </c>
    </row>
    <row r="76" spans="1:9" x14ac:dyDescent="0.45">
      <c r="A76" s="1" t="s">
        <v>84</v>
      </c>
      <c r="B76" s="54">
        <v>4</v>
      </c>
      <c r="C76" s="43"/>
      <c r="D76" s="43"/>
      <c r="E76" s="43"/>
      <c r="F76">
        <v>0.4</v>
      </c>
      <c r="G76" t="e">
        <f t="shared" si="15"/>
        <v>#NUM!</v>
      </c>
      <c r="H76" t="e">
        <f t="shared" si="16"/>
        <v>#NUM!</v>
      </c>
      <c r="I76" t="str">
        <f t="shared" si="17"/>
        <v>Not computable (check for identical values)</v>
      </c>
    </row>
    <row r="77" spans="1:9" x14ac:dyDescent="0.45">
      <c r="A77" s="1" t="s">
        <v>85</v>
      </c>
      <c r="B77" s="54">
        <v>5</v>
      </c>
      <c r="C77" s="43"/>
      <c r="D77" s="43"/>
      <c r="E77" s="43"/>
      <c r="F77">
        <v>0.4</v>
      </c>
      <c r="G77" t="e">
        <f t="shared" si="15"/>
        <v>#NUM!</v>
      </c>
      <c r="H77" t="e">
        <f t="shared" si="16"/>
        <v>#NUM!</v>
      </c>
      <c r="I77" t="str">
        <f t="shared" si="17"/>
        <v>Not computable (check for identical values)</v>
      </c>
    </row>
    <row r="78" spans="1:9" x14ac:dyDescent="0.45">
      <c r="A78" s="1" t="s">
        <v>86</v>
      </c>
      <c r="B78" s="54">
        <v>6</v>
      </c>
      <c r="C78" s="43"/>
      <c r="D78" s="43"/>
      <c r="E78" s="43"/>
      <c r="F78">
        <v>0.4</v>
      </c>
      <c r="G78" t="e">
        <f t="shared" si="15"/>
        <v>#NUM!</v>
      </c>
      <c r="H78" t="e">
        <f t="shared" si="16"/>
        <v>#NUM!</v>
      </c>
      <c r="I78" t="str">
        <f t="shared" si="17"/>
        <v>Not computable (check for identical values)</v>
      </c>
    </row>
    <row r="79" spans="1:9" x14ac:dyDescent="0.45">
      <c r="A79" s="1" t="s">
        <v>87</v>
      </c>
      <c r="B79" s="54">
        <v>7</v>
      </c>
      <c r="C79" s="43"/>
      <c r="D79" s="43"/>
      <c r="E79" s="43"/>
      <c r="F79">
        <v>0.4</v>
      </c>
      <c r="G79" t="e">
        <f t="shared" si="15"/>
        <v>#NUM!</v>
      </c>
      <c r="H79" t="e">
        <f t="shared" si="16"/>
        <v>#NUM!</v>
      </c>
      <c r="I79" t="str">
        <f t="shared" si="17"/>
        <v>Not computable (check for identical values)</v>
      </c>
    </row>
    <row r="80" spans="1:9" x14ac:dyDescent="0.45">
      <c r="A80" s="1" t="s">
        <v>88</v>
      </c>
      <c r="B80" s="54">
        <v>8</v>
      </c>
      <c r="C80" s="43"/>
      <c r="D80" s="43"/>
      <c r="E80" s="43"/>
      <c r="F80">
        <v>0.4</v>
      </c>
      <c r="G80" t="e">
        <f t="shared" si="15"/>
        <v>#NUM!</v>
      </c>
      <c r="H80" t="e">
        <f t="shared" si="16"/>
        <v>#NUM!</v>
      </c>
      <c r="I80" t="str">
        <f t="shared" si="17"/>
        <v>Not computable (check for identical values)</v>
      </c>
    </row>
    <row r="81" spans="1:9" x14ac:dyDescent="0.45">
      <c r="A81" s="1"/>
      <c r="B81" s="63" t="s">
        <v>109</v>
      </c>
      <c r="C81" s="64">
        <f>SUM(C73:C80)</f>
        <v>0</v>
      </c>
      <c r="D81" s="64">
        <f>SUM(D73:D80)</f>
        <v>0</v>
      </c>
      <c r="E81" s="64">
        <f>SUM(E73:E80)</f>
        <v>0</v>
      </c>
    </row>
    <row r="82" spans="1:9" x14ac:dyDescent="0.45">
      <c r="A82" s="1"/>
      <c r="B82" s="63" t="s">
        <v>110</v>
      </c>
      <c r="C82" s="64">
        <f>SUM(C81:E81)/3</f>
        <v>0</v>
      </c>
      <c r="D82" s="64"/>
      <c r="E82" s="64"/>
    </row>
    <row r="85" spans="1:9" x14ac:dyDescent="0.45">
      <c r="A85" s="49" t="s">
        <v>78</v>
      </c>
      <c r="B85" s="124" t="s">
        <v>102</v>
      </c>
      <c r="C85" s="125"/>
      <c r="D85" s="125"/>
      <c r="E85" s="126"/>
    </row>
    <row r="86" spans="1:9" x14ac:dyDescent="0.45">
      <c r="B86" s="56"/>
      <c r="C86" s="50" t="s">
        <v>39</v>
      </c>
      <c r="D86" s="51" t="s">
        <v>40</v>
      </c>
      <c r="E86" s="52" t="s">
        <v>41</v>
      </c>
      <c r="F86" s="53"/>
      <c r="G86" t="s">
        <v>79</v>
      </c>
      <c r="H86" t="s">
        <v>37</v>
      </c>
      <c r="I86" t="s">
        <v>80</v>
      </c>
    </row>
    <row r="87" spans="1:9" x14ac:dyDescent="0.45">
      <c r="A87" s="1" t="s">
        <v>81</v>
      </c>
      <c r="B87" s="54">
        <v>1</v>
      </c>
      <c r="C87" s="43"/>
      <c r="D87" s="43"/>
      <c r="E87" s="43"/>
      <c r="F87" s="55">
        <v>0.4</v>
      </c>
      <c r="G87" t="e">
        <f>(SMALL(C87:E87,2)-SMALL(C87:E87,1)) / (SMALL(C87:E87,3)-SMALL(C87:E87,1))</f>
        <v>#NUM!</v>
      </c>
      <c r="H87" t="e">
        <f>(SMALL(C87:E87,3)-SMALL(C87:E87,2)) / (SMALL(C87:E87,3)-SMALL(C87:E87,1))</f>
        <v>#NUM!</v>
      </c>
      <c r="I87" t="str">
        <f>IFERROR(IF(MAX((SMALL(C87:E87,2)-SMALL(C87:E87,1))/(SMALL(C87:E87,3)-SMALL(C87:E87,1)),(SMALL(C87:E87,3)-SMALL(C87:E87,2))/(SMALL(C87:E87,3)-SMALL(C87:E87,1)))&gt;F87,IF((SMALL(C87:E87,3)-SMALL(C87:E87,2))/(SMALL(C87:E87,3)-SMALL(C87:E87,1))&gt;=(SMALL(C87:E87,2)-SMALL(C87:E87,1))/(SMALL(C87:E87,3)-SMALL(C87:E87,1)),"Outlier at HIGH end: "&amp;TEXT(SMALL(C87:E87,3),"0.#######")&amp;" (Q="&amp;TEXT((SMALL(C87:E87,3)-SMALL(C87:E87,2))/(SMALL(C87:E87,3)-SMALL(C87:E87,1)),"0.000")&amp;")","Outlier at LOW end: "&amp;TEXT(SMALL(C87:E87,1),"0.#######")&amp;" (Q="&amp;TEXT((SMALL(C87:E87,2)-SMALL(C87:E87,1))/(SMALL(C87:E87,3)-SMALL(C87:E87,1)),"0.000")&amp;")"),"No outlier (Qlow="&amp;TEXT((SMALL(C87:E87,2)-SMALL(C87:E87,1))/(SMALL(C87:E87,3)-SMALL(C87:E87,1)),"0.000")&amp;", Qhigh="&amp;TEXT((SMALL(C87:E87,3)-SMALL(C87:E87,2))/(SMALL(C87:E87,3)-SMALL(C87:E87,1)),"0.000")&amp;")"),"Not computable (check for identical values)")</f>
        <v>Not computable (check for identical values)</v>
      </c>
    </row>
    <row r="88" spans="1:9" x14ac:dyDescent="0.45">
      <c r="A88" s="1" t="s">
        <v>82</v>
      </c>
      <c r="B88" s="54">
        <v>2</v>
      </c>
      <c r="C88" s="43"/>
      <c r="D88" s="43"/>
      <c r="E88" s="43"/>
      <c r="F88">
        <v>0.4</v>
      </c>
      <c r="G88" t="e">
        <f t="shared" ref="G88:G94" si="18">(SMALL(C88:E88,2)-SMALL(C88:E88,1)) / (SMALL(C88:E88,3)-SMALL(C88:E88,1))</f>
        <v>#NUM!</v>
      </c>
      <c r="H88" t="e">
        <f t="shared" ref="H88:H94" si="19">(SMALL(C88:E88,3)-SMALL(C88:E88,2)) / (SMALL(C88:E88,3)-SMALL(C88:E88,1))</f>
        <v>#NUM!</v>
      </c>
      <c r="I88" t="str">
        <f t="shared" ref="I88:I94" si="20">IFERROR(IF(MAX((SMALL(C88:E88,2)-SMALL(C88:E88,1))/(SMALL(C88:E88,3)-SMALL(C88:E88,1)),(SMALL(C88:E88,3)-SMALL(C88:E88,2))/(SMALL(C88:E88,3)-SMALL(C88:E88,1)))&gt;F88,IF((SMALL(C88:E88,3)-SMALL(C88:E88,2))/(SMALL(C88:E88,3)-SMALL(C88:E88,1))&gt;=(SMALL(C88:E88,2)-SMALL(C88:E88,1))/(SMALL(C88:E88,3)-SMALL(C88:E88,1)),"Outlier at HIGH end: "&amp;TEXT(SMALL(C88:E88,3),"0.#######")&amp;" (Q="&amp;TEXT((SMALL(C88:E88,3)-SMALL(C88:E88,2))/(SMALL(C88:E88,3)-SMALL(C88:E88,1)),"0.000")&amp;")","Outlier at LOW end: "&amp;TEXT(SMALL(C88:E88,1),"0.#######")&amp;" (Q="&amp;TEXT((SMALL(C88:E88,2)-SMALL(C88:E88,1))/(SMALL(C88:E88,3)-SMALL(C88:E88,1)),"0.000")&amp;")"),"No outlier (Qlow="&amp;TEXT((SMALL(C88:E88,2)-SMALL(C88:E88,1))/(SMALL(C88:E88,3)-SMALL(C88:E88,1)),"0.000")&amp;", Qhigh="&amp;TEXT((SMALL(C88:E88,3)-SMALL(C88:E88,2))/(SMALL(C88:E88,3)-SMALL(C88:E88,1)),"0.000")&amp;")"),"Not computable (check for identical values)")</f>
        <v>Not computable (check for identical values)</v>
      </c>
    </row>
    <row r="89" spans="1:9" x14ac:dyDescent="0.45">
      <c r="A89" s="1" t="s">
        <v>83</v>
      </c>
      <c r="B89" s="54">
        <v>3</v>
      </c>
      <c r="C89" s="43"/>
      <c r="D89" s="43"/>
      <c r="E89" s="43"/>
      <c r="F89">
        <v>0.4</v>
      </c>
      <c r="G89" t="e">
        <f t="shared" si="18"/>
        <v>#NUM!</v>
      </c>
      <c r="H89" t="e">
        <f t="shared" si="19"/>
        <v>#NUM!</v>
      </c>
      <c r="I89" t="str">
        <f t="shared" si="20"/>
        <v>Not computable (check for identical values)</v>
      </c>
    </row>
    <row r="90" spans="1:9" x14ac:dyDescent="0.45">
      <c r="A90" s="1" t="s">
        <v>84</v>
      </c>
      <c r="B90" s="54">
        <v>4</v>
      </c>
      <c r="C90" s="43"/>
      <c r="D90" s="43"/>
      <c r="E90" s="43"/>
      <c r="F90">
        <v>0.4</v>
      </c>
      <c r="G90" t="e">
        <f t="shared" si="18"/>
        <v>#NUM!</v>
      </c>
      <c r="H90" t="e">
        <f t="shared" si="19"/>
        <v>#NUM!</v>
      </c>
      <c r="I90" t="str">
        <f t="shared" si="20"/>
        <v>Not computable (check for identical values)</v>
      </c>
    </row>
    <row r="91" spans="1:9" x14ac:dyDescent="0.45">
      <c r="A91" s="1" t="s">
        <v>85</v>
      </c>
      <c r="B91" s="54">
        <v>5</v>
      </c>
      <c r="C91" s="43"/>
      <c r="D91" s="43"/>
      <c r="E91" s="43"/>
      <c r="F91">
        <v>0.4</v>
      </c>
      <c r="G91" t="e">
        <f t="shared" si="18"/>
        <v>#NUM!</v>
      </c>
      <c r="H91" t="e">
        <f t="shared" si="19"/>
        <v>#NUM!</v>
      </c>
      <c r="I91" t="str">
        <f t="shared" si="20"/>
        <v>Not computable (check for identical values)</v>
      </c>
    </row>
    <row r="92" spans="1:9" x14ac:dyDescent="0.45">
      <c r="A92" s="1" t="s">
        <v>86</v>
      </c>
      <c r="B92" s="54">
        <v>6</v>
      </c>
      <c r="C92" s="43"/>
      <c r="D92" s="43"/>
      <c r="E92" s="43"/>
      <c r="F92">
        <v>0.4</v>
      </c>
      <c r="G92" t="e">
        <f t="shared" si="18"/>
        <v>#NUM!</v>
      </c>
      <c r="H92" t="e">
        <f t="shared" si="19"/>
        <v>#NUM!</v>
      </c>
      <c r="I92" t="str">
        <f t="shared" si="20"/>
        <v>Not computable (check for identical values)</v>
      </c>
    </row>
    <row r="93" spans="1:9" x14ac:dyDescent="0.45">
      <c r="A93" s="1" t="s">
        <v>87</v>
      </c>
      <c r="B93" s="54">
        <v>7</v>
      </c>
      <c r="C93" s="43"/>
      <c r="D93" s="43"/>
      <c r="E93" s="43"/>
      <c r="F93">
        <v>0.4</v>
      </c>
      <c r="G93" t="e">
        <f t="shared" si="18"/>
        <v>#NUM!</v>
      </c>
      <c r="H93" t="e">
        <f t="shared" si="19"/>
        <v>#NUM!</v>
      </c>
      <c r="I93" t="str">
        <f t="shared" si="20"/>
        <v>Not computable (check for identical values)</v>
      </c>
    </row>
    <row r="94" spans="1:9" x14ac:dyDescent="0.45">
      <c r="A94" s="1" t="s">
        <v>88</v>
      </c>
      <c r="B94" s="54">
        <v>8</v>
      </c>
      <c r="C94" s="43"/>
      <c r="D94" s="43"/>
      <c r="E94" s="43"/>
      <c r="F94">
        <v>0.4</v>
      </c>
      <c r="G94" t="e">
        <f t="shared" si="18"/>
        <v>#NUM!</v>
      </c>
      <c r="H94" t="e">
        <f t="shared" si="19"/>
        <v>#NUM!</v>
      </c>
      <c r="I94" t="str">
        <f t="shared" si="20"/>
        <v>Not computable (check for identical values)</v>
      </c>
    </row>
    <row r="95" spans="1:9" x14ac:dyDescent="0.45">
      <c r="A95" s="1"/>
      <c r="B95" s="63" t="s">
        <v>109</v>
      </c>
      <c r="C95" s="64">
        <f>SUM(C87:C94)</f>
        <v>0</v>
      </c>
      <c r="D95" s="64">
        <f>SUM(D87:D94)</f>
        <v>0</v>
      </c>
      <c r="E95" s="64">
        <f>SUM(E87:E94)</f>
        <v>0</v>
      </c>
    </row>
    <row r="96" spans="1:9" x14ac:dyDescent="0.45">
      <c r="A96" s="1"/>
      <c r="B96" s="63" t="s">
        <v>110</v>
      </c>
      <c r="C96" s="64">
        <f>SUM(C95:E95)/3</f>
        <v>0</v>
      </c>
      <c r="D96" s="64"/>
      <c r="E96" s="64"/>
    </row>
    <row r="99" spans="1:9" x14ac:dyDescent="0.45">
      <c r="A99" s="49" t="s">
        <v>78</v>
      </c>
      <c r="B99" s="124" t="s">
        <v>103</v>
      </c>
      <c r="C99" s="125"/>
      <c r="D99" s="125"/>
      <c r="E99" s="126"/>
    </row>
    <row r="100" spans="1:9" x14ac:dyDescent="0.45">
      <c r="B100" s="56"/>
      <c r="C100" s="50" t="s">
        <v>39</v>
      </c>
      <c r="D100" s="51" t="s">
        <v>40</v>
      </c>
      <c r="E100" s="52" t="s">
        <v>41</v>
      </c>
      <c r="F100" s="53"/>
      <c r="G100" t="s">
        <v>79</v>
      </c>
      <c r="H100" t="s">
        <v>37</v>
      </c>
      <c r="I100" t="s">
        <v>80</v>
      </c>
    </row>
    <row r="101" spans="1:9" x14ac:dyDescent="0.45">
      <c r="A101" s="1" t="s">
        <v>81</v>
      </c>
      <c r="B101" s="54">
        <v>1</v>
      </c>
      <c r="C101" s="43"/>
      <c r="D101" s="43"/>
      <c r="E101" s="43"/>
      <c r="F101" s="55">
        <v>0.4</v>
      </c>
      <c r="G101" t="e">
        <f>(SMALL(C101:E101,2)-SMALL(C101:E101,1)) / (SMALL(C101:E101,3)-SMALL(C101:E101,1))</f>
        <v>#NUM!</v>
      </c>
      <c r="H101" t="e">
        <f>(SMALL(C101:E101,3)-SMALL(C101:E101,2)) / (SMALL(C101:E101,3)-SMALL(C101:E101,1))</f>
        <v>#NUM!</v>
      </c>
      <c r="I101" t="str">
        <f>IFERROR(IF(MAX((SMALL(C101:E101,2)-SMALL(C101:E101,1))/(SMALL(C101:E101,3)-SMALL(C101:E101,1)),(SMALL(C101:E101,3)-SMALL(C101:E101,2))/(SMALL(C101:E101,3)-SMALL(C101:E101,1)))&gt;F101,IF((SMALL(C101:E101,3)-SMALL(C101:E101,2))/(SMALL(C101:E101,3)-SMALL(C101:E101,1))&gt;=(SMALL(C101:E101,2)-SMALL(C101:E101,1))/(SMALL(C101:E101,3)-SMALL(C101:E101,1)),"Outlier at HIGH end: "&amp;TEXT(SMALL(C101:E101,3),"0.#######")&amp;" (Q="&amp;TEXT((SMALL(C101:E101,3)-SMALL(C101:E101,2))/(SMALL(C101:E101,3)-SMALL(C101:E101,1)),"0.000")&amp;")","Outlier at LOW end: "&amp;TEXT(SMALL(C101:E101,1),"0.#######")&amp;" (Q="&amp;TEXT((SMALL(C101:E101,2)-SMALL(C101:E101,1))/(SMALL(C101:E101,3)-SMALL(C101:E101,1)),"0.000")&amp;")"),"No outlier (Qlow="&amp;TEXT((SMALL(C101:E101,2)-SMALL(C101:E101,1))/(SMALL(C101:E101,3)-SMALL(C101:E101,1)),"0.000")&amp;", Qhigh="&amp;TEXT((SMALL(C101:E101,3)-SMALL(C101:E101,2))/(SMALL(C101:E101,3)-SMALL(C101:E101,1)),"0.000")&amp;")"),"Not computable (check for identical values)")</f>
        <v>Not computable (check for identical values)</v>
      </c>
    </row>
    <row r="102" spans="1:9" x14ac:dyDescent="0.45">
      <c r="A102" s="1" t="s">
        <v>82</v>
      </c>
      <c r="B102" s="54">
        <v>2</v>
      </c>
      <c r="C102" s="43"/>
      <c r="D102" s="43"/>
      <c r="E102" s="43"/>
      <c r="F102">
        <v>0.4</v>
      </c>
      <c r="G102" t="e">
        <f t="shared" ref="G102:G108" si="21">(SMALL(C102:E102,2)-SMALL(C102:E102,1)) / (SMALL(C102:E102,3)-SMALL(C102:E102,1))</f>
        <v>#NUM!</v>
      </c>
      <c r="H102" t="e">
        <f t="shared" ref="H102:H108" si="22">(SMALL(C102:E102,3)-SMALL(C102:E102,2)) / (SMALL(C102:E102,3)-SMALL(C102:E102,1))</f>
        <v>#NUM!</v>
      </c>
      <c r="I102" t="str">
        <f t="shared" ref="I102:I108" si="23">IFERROR(IF(MAX((SMALL(C102:E102,2)-SMALL(C102:E102,1))/(SMALL(C102:E102,3)-SMALL(C102:E102,1)),(SMALL(C102:E102,3)-SMALL(C102:E102,2))/(SMALL(C102:E102,3)-SMALL(C102:E102,1)))&gt;F102,IF((SMALL(C102:E102,3)-SMALL(C102:E102,2))/(SMALL(C102:E102,3)-SMALL(C102:E102,1))&gt;=(SMALL(C102:E102,2)-SMALL(C102:E102,1))/(SMALL(C102:E102,3)-SMALL(C102:E102,1)),"Outlier at HIGH end: "&amp;TEXT(SMALL(C102:E102,3),"0.#######")&amp;" (Q="&amp;TEXT((SMALL(C102:E102,3)-SMALL(C102:E102,2))/(SMALL(C102:E102,3)-SMALL(C102:E102,1)),"0.000")&amp;")","Outlier at LOW end: "&amp;TEXT(SMALL(C102:E102,1),"0.#######")&amp;" (Q="&amp;TEXT((SMALL(C102:E102,2)-SMALL(C102:E102,1))/(SMALL(C102:E102,3)-SMALL(C102:E102,1)),"0.000")&amp;")"),"No outlier (Qlow="&amp;TEXT((SMALL(C102:E102,2)-SMALL(C102:E102,1))/(SMALL(C102:E102,3)-SMALL(C102:E102,1)),"0.000")&amp;", Qhigh="&amp;TEXT((SMALL(C102:E102,3)-SMALL(C102:E102,2))/(SMALL(C102:E102,3)-SMALL(C102:E102,1)),"0.000")&amp;")"),"Not computable (check for identical values)")</f>
        <v>Not computable (check for identical values)</v>
      </c>
    </row>
    <row r="103" spans="1:9" x14ac:dyDescent="0.45">
      <c r="A103" s="1" t="s">
        <v>83</v>
      </c>
      <c r="B103" s="54">
        <v>3</v>
      </c>
      <c r="C103" s="43"/>
      <c r="D103" s="43"/>
      <c r="E103" s="43"/>
      <c r="F103">
        <v>0.4</v>
      </c>
      <c r="G103" t="e">
        <f t="shared" si="21"/>
        <v>#NUM!</v>
      </c>
      <c r="H103" t="e">
        <f t="shared" si="22"/>
        <v>#NUM!</v>
      </c>
      <c r="I103" t="str">
        <f t="shared" si="23"/>
        <v>Not computable (check for identical values)</v>
      </c>
    </row>
    <row r="104" spans="1:9" x14ac:dyDescent="0.45">
      <c r="A104" s="1" t="s">
        <v>84</v>
      </c>
      <c r="B104" s="54">
        <v>4</v>
      </c>
      <c r="C104" s="43"/>
      <c r="D104" s="43"/>
      <c r="E104" s="43"/>
      <c r="F104">
        <v>0.4</v>
      </c>
      <c r="G104" t="e">
        <f t="shared" si="21"/>
        <v>#NUM!</v>
      </c>
      <c r="H104" t="e">
        <f t="shared" si="22"/>
        <v>#NUM!</v>
      </c>
      <c r="I104" t="str">
        <f t="shared" si="23"/>
        <v>Not computable (check for identical values)</v>
      </c>
    </row>
    <row r="105" spans="1:9" x14ac:dyDescent="0.45">
      <c r="A105" s="1" t="s">
        <v>85</v>
      </c>
      <c r="B105" s="54">
        <v>5</v>
      </c>
      <c r="C105" s="43"/>
      <c r="D105" s="43"/>
      <c r="E105" s="43"/>
      <c r="F105">
        <v>0.4</v>
      </c>
      <c r="G105" t="e">
        <f t="shared" si="21"/>
        <v>#NUM!</v>
      </c>
      <c r="H105" t="e">
        <f t="shared" si="22"/>
        <v>#NUM!</v>
      </c>
      <c r="I105" t="str">
        <f t="shared" si="23"/>
        <v>Not computable (check for identical values)</v>
      </c>
    </row>
    <row r="106" spans="1:9" x14ac:dyDescent="0.45">
      <c r="A106" s="1" t="s">
        <v>86</v>
      </c>
      <c r="B106" s="54">
        <v>6</v>
      </c>
      <c r="C106" s="43"/>
      <c r="D106" s="43"/>
      <c r="E106" s="43"/>
      <c r="F106">
        <v>0.4</v>
      </c>
      <c r="G106" t="e">
        <f t="shared" si="21"/>
        <v>#NUM!</v>
      </c>
      <c r="H106" t="e">
        <f t="shared" si="22"/>
        <v>#NUM!</v>
      </c>
      <c r="I106" t="str">
        <f t="shared" si="23"/>
        <v>Not computable (check for identical values)</v>
      </c>
    </row>
    <row r="107" spans="1:9" x14ac:dyDescent="0.45">
      <c r="A107" s="1" t="s">
        <v>87</v>
      </c>
      <c r="B107" s="54">
        <v>7</v>
      </c>
      <c r="C107" s="43"/>
      <c r="D107" s="43"/>
      <c r="E107" s="43"/>
      <c r="F107">
        <v>0.4</v>
      </c>
      <c r="G107" t="e">
        <f t="shared" si="21"/>
        <v>#NUM!</v>
      </c>
      <c r="H107" t="e">
        <f t="shared" si="22"/>
        <v>#NUM!</v>
      </c>
      <c r="I107" t="str">
        <f t="shared" si="23"/>
        <v>Not computable (check for identical values)</v>
      </c>
    </row>
    <row r="108" spans="1:9" x14ac:dyDescent="0.45">
      <c r="A108" s="1" t="s">
        <v>88</v>
      </c>
      <c r="B108" s="54">
        <v>8</v>
      </c>
      <c r="C108" s="43"/>
      <c r="D108" s="43"/>
      <c r="E108" s="43"/>
      <c r="F108">
        <v>0.4</v>
      </c>
      <c r="G108" t="e">
        <f t="shared" si="21"/>
        <v>#NUM!</v>
      </c>
      <c r="H108" t="e">
        <f t="shared" si="22"/>
        <v>#NUM!</v>
      </c>
      <c r="I108" t="str">
        <f t="shared" si="23"/>
        <v>Not computable (check for identical values)</v>
      </c>
    </row>
    <row r="109" spans="1:9" x14ac:dyDescent="0.45">
      <c r="A109" s="1"/>
      <c r="B109" s="63" t="s">
        <v>109</v>
      </c>
      <c r="C109" s="64">
        <f>SUM(C101:C108)</f>
        <v>0</v>
      </c>
      <c r="D109" s="64">
        <f>SUM(D101:D108)</f>
        <v>0</v>
      </c>
      <c r="E109" s="64">
        <f>SUM(E101:E108)</f>
        <v>0</v>
      </c>
    </row>
    <row r="110" spans="1:9" x14ac:dyDescent="0.45">
      <c r="A110" s="1"/>
      <c r="B110" s="63" t="s">
        <v>110</v>
      </c>
      <c r="C110" s="64">
        <f>SUM(C109:E109)/3</f>
        <v>0</v>
      </c>
      <c r="D110" s="64"/>
      <c r="E110" s="64"/>
    </row>
    <row r="113" spans="1:9" x14ac:dyDescent="0.45">
      <c r="A113" s="49" t="s">
        <v>78</v>
      </c>
      <c r="B113" s="124" t="s">
        <v>104</v>
      </c>
      <c r="C113" s="125"/>
      <c r="D113" s="125"/>
      <c r="E113" s="126"/>
    </row>
    <row r="114" spans="1:9" x14ac:dyDescent="0.45">
      <c r="B114" s="56"/>
      <c r="C114" s="50" t="s">
        <v>39</v>
      </c>
      <c r="D114" s="51" t="s">
        <v>40</v>
      </c>
      <c r="E114" s="52" t="s">
        <v>41</v>
      </c>
      <c r="F114" s="53"/>
      <c r="G114" t="s">
        <v>79</v>
      </c>
      <c r="H114" t="s">
        <v>37</v>
      </c>
      <c r="I114" t="s">
        <v>80</v>
      </c>
    </row>
    <row r="115" spans="1:9" x14ac:dyDescent="0.45">
      <c r="A115" s="1" t="s">
        <v>81</v>
      </c>
      <c r="B115" s="54">
        <v>1</v>
      </c>
      <c r="C115" s="43"/>
      <c r="D115" s="43"/>
      <c r="E115" s="43"/>
      <c r="F115" s="55">
        <v>0.4</v>
      </c>
      <c r="G115" t="e">
        <f>(SMALL(C115:E115,2)-SMALL(C115:E115,1)) / (SMALL(C115:E115,3)-SMALL(C115:E115,1))</f>
        <v>#NUM!</v>
      </c>
      <c r="H115" t="e">
        <f>(SMALL(C115:E115,3)-SMALL(C115:E115,2)) / (SMALL(C115:E115,3)-SMALL(C115:E115,1))</f>
        <v>#NUM!</v>
      </c>
      <c r="I115" t="str">
        <f>IFERROR(IF(MAX((SMALL(C115:E115,2)-SMALL(C115:E115,1))/(SMALL(C115:E115,3)-SMALL(C115:E115,1)),(SMALL(C115:E115,3)-SMALL(C115:E115,2))/(SMALL(C115:E115,3)-SMALL(C115:E115,1)))&gt;F115,IF((SMALL(C115:E115,3)-SMALL(C115:E115,2))/(SMALL(C115:E115,3)-SMALL(C115:E115,1))&gt;=(SMALL(C115:E115,2)-SMALL(C115:E115,1))/(SMALL(C115:E115,3)-SMALL(C115:E115,1)),"Outlier at HIGH end: "&amp;TEXT(SMALL(C115:E115,3),"0.#######")&amp;" (Q="&amp;TEXT((SMALL(C115:E115,3)-SMALL(C115:E115,2))/(SMALL(C115:E115,3)-SMALL(C115:E115,1)),"0.000")&amp;")","Outlier at LOW end: "&amp;TEXT(SMALL(C115:E115,1),"0.#######")&amp;" (Q="&amp;TEXT((SMALL(C115:E115,2)-SMALL(C115:E115,1))/(SMALL(C115:E115,3)-SMALL(C115:E115,1)),"0.000")&amp;")"),"No outlier (Qlow="&amp;TEXT((SMALL(C115:E115,2)-SMALL(C115:E115,1))/(SMALL(C115:E115,3)-SMALL(C115:E115,1)),"0.000")&amp;", Qhigh="&amp;TEXT((SMALL(C115:E115,3)-SMALL(C115:E115,2))/(SMALL(C115:E115,3)-SMALL(C115:E115,1)),"0.000")&amp;")"),"Not computable (check for identical values)")</f>
        <v>Not computable (check for identical values)</v>
      </c>
    </row>
    <row r="116" spans="1:9" x14ac:dyDescent="0.45">
      <c r="A116" s="1" t="s">
        <v>82</v>
      </c>
      <c r="B116" s="54">
        <v>2</v>
      </c>
      <c r="C116" s="43"/>
      <c r="D116" s="43"/>
      <c r="E116" s="43"/>
      <c r="F116">
        <v>0.4</v>
      </c>
      <c r="G116" t="e">
        <f t="shared" ref="G116:G122" si="24">(SMALL(C116:E116,2)-SMALL(C116:E116,1)) / (SMALL(C116:E116,3)-SMALL(C116:E116,1))</f>
        <v>#NUM!</v>
      </c>
      <c r="H116" t="e">
        <f t="shared" ref="H116:H122" si="25">(SMALL(C116:E116,3)-SMALL(C116:E116,2)) / (SMALL(C116:E116,3)-SMALL(C116:E116,1))</f>
        <v>#NUM!</v>
      </c>
      <c r="I116" t="str">
        <f t="shared" ref="I116:I122" si="26">IFERROR(IF(MAX((SMALL(C116:E116,2)-SMALL(C116:E116,1))/(SMALL(C116:E116,3)-SMALL(C116:E116,1)),(SMALL(C116:E116,3)-SMALL(C116:E116,2))/(SMALL(C116:E116,3)-SMALL(C116:E116,1)))&gt;F116,IF((SMALL(C116:E116,3)-SMALL(C116:E116,2))/(SMALL(C116:E116,3)-SMALL(C116:E116,1))&gt;=(SMALL(C116:E116,2)-SMALL(C116:E116,1))/(SMALL(C116:E116,3)-SMALL(C116:E116,1)),"Outlier at HIGH end: "&amp;TEXT(SMALL(C116:E116,3),"0.#######")&amp;" (Q="&amp;TEXT((SMALL(C116:E116,3)-SMALL(C116:E116,2))/(SMALL(C116:E116,3)-SMALL(C116:E116,1)),"0.000")&amp;")","Outlier at LOW end: "&amp;TEXT(SMALL(C116:E116,1),"0.#######")&amp;" (Q="&amp;TEXT((SMALL(C116:E116,2)-SMALL(C116:E116,1))/(SMALL(C116:E116,3)-SMALL(C116:E116,1)),"0.000")&amp;")"),"No outlier (Qlow="&amp;TEXT((SMALL(C116:E116,2)-SMALL(C116:E116,1))/(SMALL(C116:E116,3)-SMALL(C116:E116,1)),"0.000")&amp;", Qhigh="&amp;TEXT((SMALL(C116:E116,3)-SMALL(C116:E116,2))/(SMALL(C116:E116,3)-SMALL(C116:E116,1)),"0.000")&amp;")"),"Not computable (check for identical values)")</f>
        <v>Not computable (check for identical values)</v>
      </c>
    </row>
    <row r="117" spans="1:9" x14ac:dyDescent="0.45">
      <c r="A117" s="1" t="s">
        <v>83</v>
      </c>
      <c r="B117" s="54">
        <v>3</v>
      </c>
      <c r="C117" s="43"/>
      <c r="D117" s="43"/>
      <c r="E117" s="43"/>
      <c r="F117">
        <v>0.4</v>
      </c>
      <c r="G117" t="e">
        <f t="shared" si="24"/>
        <v>#NUM!</v>
      </c>
      <c r="H117" t="e">
        <f t="shared" si="25"/>
        <v>#NUM!</v>
      </c>
      <c r="I117" t="str">
        <f t="shared" si="26"/>
        <v>Not computable (check for identical values)</v>
      </c>
    </row>
    <row r="118" spans="1:9" x14ac:dyDescent="0.45">
      <c r="A118" s="1" t="s">
        <v>84</v>
      </c>
      <c r="B118" s="54">
        <v>4</v>
      </c>
      <c r="C118" s="43"/>
      <c r="D118" s="43"/>
      <c r="E118" s="43"/>
      <c r="F118">
        <v>0.4</v>
      </c>
      <c r="G118" t="e">
        <f t="shared" si="24"/>
        <v>#NUM!</v>
      </c>
      <c r="H118" t="e">
        <f t="shared" si="25"/>
        <v>#NUM!</v>
      </c>
      <c r="I118" t="str">
        <f t="shared" si="26"/>
        <v>Not computable (check for identical values)</v>
      </c>
    </row>
    <row r="119" spans="1:9" x14ac:dyDescent="0.45">
      <c r="A119" s="1" t="s">
        <v>85</v>
      </c>
      <c r="B119" s="54">
        <v>5</v>
      </c>
      <c r="C119" s="43"/>
      <c r="D119" s="43"/>
      <c r="E119" s="43"/>
      <c r="F119">
        <v>0.4</v>
      </c>
      <c r="G119" t="e">
        <f t="shared" si="24"/>
        <v>#NUM!</v>
      </c>
      <c r="H119" t="e">
        <f t="shared" si="25"/>
        <v>#NUM!</v>
      </c>
      <c r="I119" t="str">
        <f t="shared" si="26"/>
        <v>Not computable (check for identical values)</v>
      </c>
    </row>
    <row r="120" spans="1:9" x14ac:dyDescent="0.45">
      <c r="A120" s="1" t="s">
        <v>86</v>
      </c>
      <c r="B120" s="54">
        <v>6</v>
      </c>
      <c r="C120" s="43"/>
      <c r="D120" s="43"/>
      <c r="E120" s="43"/>
      <c r="F120">
        <v>0.4</v>
      </c>
      <c r="G120" t="e">
        <f t="shared" si="24"/>
        <v>#NUM!</v>
      </c>
      <c r="H120" t="e">
        <f t="shared" si="25"/>
        <v>#NUM!</v>
      </c>
      <c r="I120" t="str">
        <f t="shared" si="26"/>
        <v>Not computable (check for identical values)</v>
      </c>
    </row>
    <row r="121" spans="1:9" x14ac:dyDescent="0.45">
      <c r="A121" s="1" t="s">
        <v>87</v>
      </c>
      <c r="B121" s="54">
        <v>7</v>
      </c>
      <c r="C121" s="43"/>
      <c r="D121" s="43"/>
      <c r="E121" s="43"/>
      <c r="F121">
        <v>0.4</v>
      </c>
      <c r="G121" t="e">
        <f t="shared" si="24"/>
        <v>#NUM!</v>
      </c>
      <c r="H121" t="e">
        <f t="shared" si="25"/>
        <v>#NUM!</v>
      </c>
      <c r="I121" t="str">
        <f t="shared" si="26"/>
        <v>Not computable (check for identical values)</v>
      </c>
    </row>
    <row r="122" spans="1:9" x14ac:dyDescent="0.45">
      <c r="A122" s="1" t="s">
        <v>88</v>
      </c>
      <c r="B122" s="54">
        <v>8</v>
      </c>
      <c r="C122" s="43"/>
      <c r="D122" s="43"/>
      <c r="E122" s="43"/>
      <c r="F122">
        <v>0.4</v>
      </c>
      <c r="G122" t="e">
        <f t="shared" si="24"/>
        <v>#NUM!</v>
      </c>
      <c r="H122" t="e">
        <f t="shared" si="25"/>
        <v>#NUM!</v>
      </c>
      <c r="I122" t="str">
        <f t="shared" si="26"/>
        <v>Not computable (check for identical values)</v>
      </c>
    </row>
    <row r="123" spans="1:9" x14ac:dyDescent="0.45">
      <c r="A123" s="1"/>
      <c r="B123" s="63" t="s">
        <v>109</v>
      </c>
      <c r="C123" s="64">
        <f>SUM(C115:C122)</f>
        <v>0</v>
      </c>
      <c r="D123" s="64">
        <f>SUM(D115:D122)</f>
        <v>0</v>
      </c>
      <c r="E123" s="64">
        <f>SUM(E115:E122)</f>
        <v>0</v>
      </c>
    </row>
    <row r="124" spans="1:9" x14ac:dyDescent="0.45">
      <c r="A124" s="1"/>
      <c r="B124" s="63" t="s">
        <v>110</v>
      </c>
      <c r="C124" s="64">
        <f>SUM(C123:E123)/3</f>
        <v>0</v>
      </c>
      <c r="D124" s="64"/>
      <c r="E124" s="64"/>
    </row>
    <row r="127" spans="1:9" x14ac:dyDescent="0.45">
      <c r="A127" s="49" t="s">
        <v>78</v>
      </c>
      <c r="B127" s="124" t="s">
        <v>105</v>
      </c>
      <c r="C127" s="125"/>
      <c r="D127" s="125"/>
      <c r="E127" s="126"/>
    </row>
    <row r="128" spans="1:9" x14ac:dyDescent="0.45">
      <c r="B128" s="56"/>
      <c r="C128" s="50" t="s">
        <v>39</v>
      </c>
      <c r="D128" s="51" t="s">
        <v>40</v>
      </c>
      <c r="E128" s="52" t="s">
        <v>41</v>
      </c>
      <c r="F128" s="53"/>
      <c r="G128" t="s">
        <v>79</v>
      </c>
      <c r="H128" t="s">
        <v>37</v>
      </c>
      <c r="I128" t="s">
        <v>80</v>
      </c>
    </row>
    <row r="129" spans="1:9" x14ac:dyDescent="0.45">
      <c r="A129" s="1" t="s">
        <v>81</v>
      </c>
      <c r="B129" s="54">
        <v>1</v>
      </c>
      <c r="C129" s="43"/>
      <c r="D129" s="43"/>
      <c r="E129" s="43"/>
      <c r="F129" s="55">
        <v>0.4</v>
      </c>
      <c r="G129" t="e">
        <f>(SMALL(C129:E129,2)-SMALL(C129:E129,1)) / (SMALL(C129:E129,3)-SMALL(C129:E129,1))</f>
        <v>#NUM!</v>
      </c>
      <c r="H129" t="e">
        <f>(SMALL(C129:E129,3)-SMALL(C129:E129,2)) / (SMALL(C129:E129,3)-SMALL(C129:E129,1))</f>
        <v>#NUM!</v>
      </c>
      <c r="I129" t="str">
        <f>IFERROR(IF(MAX((SMALL(C129:E129,2)-SMALL(C129:E129,1))/(SMALL(C129:E129,3)-SMALL(C129:E129,1)),(SMALL(C129:E129,3)-SMALL(C129:E129,2))/(SMALL(C129:E129,3)-SMALL(C129:E129,1)))&gt;F129,IF((SMALL(C129:E129,3)-SMALL(C129:E129,2))/(SMALL(C129:E129,3)-SMALL(C129:E129,1))&gt;=(SMALL(C129:E129,2)-SMALL(C129:E129,1))/(SMALL(C129:E129,3)-SMALL(C129:E129,1)),"Outlier at HIGH end: "&amp;TEXT(SMALL(C129:E129,3),"0.#######")&amp;" (Q="&amp;TEXT((SMALL(C129:E129,3)-SMALL(C129:E129,2))/(SMALL(C129:E129,3)-SMALL(C129:E129,1)),"0.000")&amp;")","Outlier at LOW end: "&amp;TEXT(SMALL(C129:E129,1),"0.#######")&amp;" (Q="&amp;TEXT((SMALL(C129:E129,2)-SMALL(C129:E129,1))/(SMALL(C129:E129,3)-SMALL(C129:E129,1)),"0.000")&amp;")"),"No outlier (Qlow="&amp;TEXT((SMALL(C129:E129,2)-SMALL(C129:E129,1))/(SMALL(C129:E129,3)-SMALL(C129:E129,1)),"0.000")&amp;", Qhigh="&amp;TEXT((SMALL(C129:E129,3)-SMALL(C129:E129,2))/(SMALL(C129:E129,3)-SMALL(C129:E129,1)),"0.000")&amp;")"),"Not computable (check for identical values)")</f>
        <v>Not computable (check for identical values)</v>
      </c>
    </row>
    <row r="130" spans="1:9" x14ac:dyDescent="0.45">
      <c r="A130" s="1" t="s">
        <v>82</v>
      </c>
      <c r="B130" s="54">
        <v>2</v>
      </c>
      <c r="C130" s="43"/>
      <c r="D130" s="43"/>
      <c r="E130" s="43"/>
      <c r="F130">
        <v>0.4</v>
      </c>
      <c r="G130" t="e">
        <f t="shared" ref="G130:G136" si="27">(SMALL(C130:E130,2)-SMALL(C130:E130,1)) / (SMALL(C130:E130,3)-SMALL(C130:E130,1))</f>
        <v>#NUM!</v>
      </c>
      <c r="H130" t="e">
        <f t="shared" ref="H130:H136" si="28">(SMALL(C130:E130,3)-SMALL(C130:E130,2)) / (SMALL(C130:E130,3)-SMALL(C130:E130,1))</f>
        <v>#NUM!</v>
      </c>
      <c r="I130" t="str">
        <f t="shared" ref="I130:I136" si="29">IFERROR(IF(MAX((SMALL(C130:E130,2)-SMALL(C130:E130,1))/(SMALL(C130:E130,3)-SMALL(C130:E130,1)),(SMALL(C130:E130,3)-SMALL(C130:E130,2))/(SMALL(C130:E130,3)-SMALL(C130:E130,1)))&gt;F130,IF((SMALL(C130:E130,3)-SMALL(C130:E130,2))/(SMALL(C130:E130,3)-SMALL(C130:E130,1))&gt;=(SMALL(C130:E130,2)-SMALL(C130:E130,1))/(SMALL(C130:E130,3)-SMALL(C130:E130,1)),"Outlier at HIGH end: "&amp;TEXT(SMALL(C130:E130,3),"0.#######")&amp;" (Q="&amp;TEXT((SMALL(C130:E130,3)-SMALL(C130:E130,2))/(SMALL(C130:E130,3)-SMALL(C130:E130,1)),"0.000")&amp;")","Outlier at LOW end: "&amp;TEXT(SMALL(C130:E130,1),"0.#######")&amp;" (Q="&amp;TEXT((SMALL(C130:E130,2)-SMALL(C130:E130,1))/(SMALL(C130:E130,3)-SMALL(C130:E130,1)),"0.000")&amp;")"),"No outlier (Qlow="&amp;TEXT((SMALL(C130:E130,2)-SMALL(C130:E130,1))/(SMALL(C130:E130,3)-SMALL(C130:E130,1)),"0.000")&amp;", Qhigh="&amp;TEXT((SMALL(C130:E130,3)-SMALL(C130:E130,2))/(SMALL(C130:E130,3)-SMALL(C130:E130,1)),"0.000")&amp;")"),"Not computable (check for identical values)")</f>
        <v>Not computable (check for identical values)</v>
      </c>
    </row>
    <row r="131" spans="1:9" x14ac:dyDescent="0.45">
      <c r="A131" s="1" t="s">
        <v>83</v>
      </c>
      <c r="B131" s="54">
        <v>3</v>
      </c>
      <c r="C131" s="43"/>
      <c r="D131" s="43"/>
      <c r="E131" s="43"/>
      <c r="F131">
        <v>0.4</v>
      </c>
      <c r="G131" t="e">
        <f t="shared" si="27"/>
        <v>#NUM!</v>
      </c>
      <c r="H131" t="e">
        <f t="shared" si="28"/>
        <v>#NUM!</v>
      </c>
      <c r="I131" t="str">
        <f t="shared" si="29"/>
        <v>Not computable (check for identical values)</v>
      </c>
    </row>
    <row r="132" spans="1:9" x14ac:dyDescent="0.45">
      <c r="A132" s="1" t="s">
        <v>84</v>
      </c>
      <c r="B132" s="54">
        <v>4</v>
      </c>
      <c r="C132" s="43"/>
      <c r="D132" s="43"/>
      <c r="E132" s="43"/>
      <c r="F132">
        <v>0.4</v>
      </c>
      <c r="G132" t="e">
        <f t="shared" si="27"/>
        <v>#NUM!</v>
      </c>
      <c r="H132" t="e">
        <f t="shared" si="28"/>
        <v>#NUM!</v>
      </c>
      <c r="I132" t="str">
        <f t="shared" si="29"/>
        <v>Not computable (check for identical values)</v>
      </c>
    </row>
    <row r="133" spans="1:9" x14ac:dyDescent="0.45">
      <c r="A133" s="1" t="s">
        <v>85</v>
      </c>
      <c r="B133" s="54">
        <v>5</v>
      </c>
      <c r="C133" s="43"/>
      <c r="D133" s="43"/>
      <c r="E133" s="43"/>
      <c r="F133">
        <v>0.4</v>
      </c>
      <c r="G133" t="e">
        <f t="shared" si="27"/>
        <v>#NUM!</v>
      </c>
      <c r="H133" t="e">
        <f t="shared" si="28"/>
        <v>#NUM!</v>
      </c>
      <c r="I133" t="str">
        <f t="shared" si="29"/>
        <v>Not computable (check for identical values)</v>
      </c>
    </row>
    <row r="134" spans="1:9" x14ac:dyDescent="0.45">
      <c r="A134" s="1" t="s">
        <v>86</v>
      </c>
      <c r="B134" s="54">
        <v>6</v>
      </c>
      <c r="C134" s="43"/>
      <c r="D134" s="43"/>
      <c r="E134" s="43"/>
      <c r="F134">
        <v>0.4</v>
      </c>
      <c r="G134" t="e">
        <f t="shared" si="27"/>
        <v>#NUM!</v>
      </c>
      <c r="H134" t="e">
        <f t="shared" si="28"/>
        <v>#NUM!</v>
      </c>
      <c r="I134" t="str">
        <f t="shared" si="29"/>
        <v>Not computable (check for identical values)</v>
      </c>
    </row>
    <row r="135" spans="1:9" x14ac:dyDescent="0.45">
      <c r="A135" s="1" t="s">
        <v>87</v>
      </c>
      <c r="B135" s="54">
        <v>7</v>
      </c>
      <c r="C135" s="43"/>
      <c r="D135" s="43"/>
      <c r="E135" s="43"/>
      <c r="F135">
        <v>0.4</v>
      </c>
      <c r="G135" t="e">
        <f t="shared" si="27"/>
        <v>#NUM!</v>
      </c>
      <c r="H135" t="e">
        <f t="shared" si="28"/>
        <v>#NUM!</v>
      </c>
      <c r="I135" t="str">
        <f t="shared" si="29"/>
        <v>Not computable (check for identical values)</v>
      </c>
    </row>
    <row r="136" spans="1:9" x14ac:dyDescent="0.45">
      <c r="A136" s="1" t="s">
        <v>88</v>
      </c>
      <c r="B136" s="54">
        <v>8</v>
      </c>
      <c r="C136" s="43"/>
      <c r="D136" s="43"/>
      <c r="E136" s="43"/>
      <c r="F136">
        <v>0.4</v>
      </c>
      <c r="G136" t="e">
        <f t="shared" si="27"/>
        <v>#NUM!</v>
      </c>
      <c r="H136" t="e">
        <f t="shared" si="28"/>
        <v>#NUM!</v>
      </c>
      <c r="I136" t="str">
        <f t="shared" si="29"/>
        <v>Not computable (check for identical values)</v>
      </c>
    </row>
    <row r="137" spans="1:9" x14ac:dyDescent="0.45">
      <c r="B137" t="s">
        <v>109</v>
      </c>
      <c r="C137">
        <f>SUM(C129:C136)</f>
        <v>0</v>
      </c>
      <c r="D137">
        <f>SUM(D129:D136)</f>
        <v>0</v>
      </c>
      <c r="E137">
        <f>SUM(E129:E136)</f>
        <v>0</v>
      </c>
    </row>
    <row r="138" spans="1:9" x14ac:dyDescent="0.45">
      <c r="B138" t="s">
        <v>110</v>
      </c>
      <c r="C138">
        <f>SUM(C137:E137)/3</f>
        <v>0</v>
      </c>
    </row>
  </sheetData>
  <mergeCells count="10">
    <mergeCell ref="B1:E1"/>
    <mergeCell ref="B15:E15"/>
    <mergeCell ref="B30:E30"/>
    <mergeCell ref="B43:E43"/>
    <mergeCell ref="B57:E57"/>
    <mergeCell ref="B71:E71"/>
    <mergeCell ref="B85:E85"/>
    <mergeCell ref="B99:E99"/>
    <mergeCell ref="B113:E113"/>
    <mergeCell ref="B127:E127"/>
  </mergeCells>
  <conditionalFormatting sqref="C3:E3">
    <cfRule type="expression" dxfId="27" priority="8">
      <formula>IFERROR(AND(MAX((SMALL($C3:$E3,2)-SMALL($C3:$E3,1))/(SMALL($C3:$E3,3)-SMALL($C3:$E3,1)),(SMALL($C3:$E3,3)-SMALL($C3:$E3,2))/(SMALL($C3:$E3,3)-SMALL($C3:$E3,1)))&gt;$F3,OR(AND((SMALL($C3:$E3,2)-SMALL($C3:$E3,1))/(SMALL($C3:$E3,3)-SMALL($C3:$E3,1))&gt;=(SMALL($C3:$E3,3)-SMALL($C3:$E3,2))/(SMALL($C3:$E3,3)-SMALL($C3:$E3,1)),C3=SMALL($C3:$E3,1)),AND((SMALL($C3:$E3,3)-SMALL($C3:$E3,2))/(SMALL($C3:$E3,3)-SMALL($C3:$E3,1))&gt;=(SMALL($C3:$E3,2)-SMALL($C3:$E3,1))/(SMALL($C3:$E3,3)-SMALL($C3:$E3,1)),C3=SMALL($C3:$E3,3)))),FALSE)</formula>
    </cfRule>
  </conditionalFormatting>
  <conditionalFormatting sqref="C45:E45">
    <cfRule type="expression" dxfId="26" priority="7">
      <formula>IFERROR(AND(MAX((SMALL($C45:$E45,2)-SMALL($C45:$E45,1))/(SMALL($C45:$E45,3)-SMALL($C45:$E45,1)),(SMALL($C45:$E45,3)-SMALL($C45:$E45,2))/(SMALL($C45:$E45,3)-SMALL($C45:$E45,1)))&gt;$F45,OR(AND((SMALL($C45:$E45,2)-SMALL($C45:$E45,1))/(SMALL($C45:$E45,3)-SMALL($C45:$E45,1))&gt;=(SMALL($C45:$E45,3)-SMALL($C45:$E45,2))/(SMALL($C45:$E45,3)-SMALL($C45:$E45,1)),C45=SMALL($C45:$E45,1)),AND((SMALL($C45:$E45,3)-SMALL($C45:$E45,2))/(SMALL($C45:$E45,3)-SMALL($C45:$E45,1))&gt;=(SMALL($C45:$E45,2)-SMALL($C45:$E45,1))/(SMALL($C45:$E45,3)-SMALL($C45:$E45,1)),C45=SMALL($C45:$E45,3)))),FALSE)</formula>
    </cfRule>
  </conditionalFormatting>
  <conditionalFormatting sqref="C59:E59">
    <cfRule type="expression" dxfId="25" priority="6">
      <formula>IFERROR(AND(MAX((SMALL($C59:$E59,2)-SMALL($C59:$E59,1))/(SMALL($C59:$E59,3)-SMALL($C59:$E59,1)),(SMALL($C59:$E59,3)-SMALL($C59:$E59,2))/(SMALL($C59:$E59,3)-SMALL($C59:$E59,1)))&gt;$F59,OR(AND((SMALL($C59:$E59,2)-SMALL($C59:$E59,1))/(SMALL($C59:$E59,3)-SMALL($C59:$E59,1))&gt;=(SMALL($C59:$E59,3)-SMALL($C59:$E59,2))/(SMALL($C59:$E59,3)-SMALL($C59:$E59,1)),C59=SMALL($C59:$E59,1)),AND((SMALL($C59:$E59,3)-SMALL($C59:$E59,2))/(SMALL($C59:$E59,3)-SMALL($C59:$E59,1))&gt;=(SMALL($C59:$E59,2)-SMALL($C59:$E59,1))/(SMALL($C59:$E59,3)-SMALL($C59:$E59,1)),C59=SMALL($C59:$E59,3)))),FALSE)</formula>
    </cfRule>
  </conditionalFormatting>
  <conditionalFormatting sqref="C73:E73">
    <cfRule type="expression" dxfId="24" priority="5">
      <formula>IFERROR(AND(MAX((SMALL($C73:$E73,2)-SMALL($C73:$E73,1))/(SMALL($C73:$E73,3)-SMALL($C73:$E73,1)),(SMALL($C73:$E73,3)-SMALL($C73:$E73,2))/(SMALL($C73:$E73,3)-SMALL($C73:$E73,1)))&gt;$F73,OR(AND((SMALL($C73:$E73,2)-SMALL($C73:$E73,1))/(SMALL($C73:$E73,3)-SMALL($C73:$E73,1))&gt;=(SMALL($C73:$E73,3)-SMALL($C73:$E73,2))/(SMALL($C73:$E73,3)-SMALL($C73:$E73,1)),C73=SMALL($C73:$E73,1)),AND((SMALL($C73:$E73,3)-SMALL($C73:$E73,2))/(SMALL($C73:$E73,3)-SMALL($C73:$E73,1))&gt;=(SMALL($C73:$E73,2)-SMALL($C73:$E73,1))/(SMALL($C73:$E73,3)-SMALL($C73:$E73,1)),C73=SMALL($C73:$E73,3)))),FALSE)</formula>
    </cfRule>
  </conditionalFormatting>
  <conditionalFormatting sqref="C87:E87">
    <cfRule type="expression" dxfId="23" priority="4">
      <formula>IFERROR(AND(MAX((SMALL($C87:$E87,2)-SMALL($C87:$E87,1))/(SMALL($C87:$E87,3)-SMALL($C87:$E87,1)),(SMALL($C87:$E87,3)-SMALL($C87:$E87,2))/(SMALL($C87:$E87,3)-SMALL($C87:$E87,1)))&gt;$F87,OR(AND((SMALL($C87:$E87,2)-SMALL($C87:$E87,1))/(SMALL($C87:$E87,3)-SMALL($C87:$E87,1))&gt;=(SMALL($C87:$E87,3)-SMALL($C87:$E87,2))/(SMALL($C87:$E87,3)-SMALL($C87:$E87,1)),C87=SMALL($C87:$E87,1)),AND((SMALL($C87:$E87,3)-SMALL($C87:$E87,2))/(SMALL($C87:$E87,3)-SMALL($C87:$E87,1))&gt;=(SMALL($C87:$E87,2)-SMALL($C87:$E87,1))/(SMALL($C87:$E87,3)-SMALL($C87:$E87,1)),C87=SMALL($C87:$E87,3)))),FALSE)</formula>
    </cfRule>
  </conditionalFormatting>
  <conditionalFormatting sqref="C101:E101">
    <cfRule type="expression" dxfId="22" priority="3">
      <formula>IFERROR(AND(MAX((SMALL($C101:$E101,2)-SMALL($C101:$E101,1))/(SMALL($C101:$E101,3)-SMALL($C101:$E101,1)),(SMALL($C101:$E101,3)-SMALL($C101:$E101,2))/(SMALL($C101:$E101,3)-SMALL($C101:$E101,1)))&gt;$F101,OR(AND((SMALL($C101:$E101,2)-SMALL($C101:$E101,1))/(SMALL($C101:$E101,3)-SMALL($C101:$E101,1))&gt;=(SMALL($C101:$E101,3)-SMALL($C101:$E101,2))/(SMALL($C101:$E101,3)-SMALL($C101:$E101,1)),C101=SMALL($C101:$E101,1)),AND((SMALL($C101:$E101,3)-SMALL($C101:$E101,2))/(SMALL($C101:$E101,3)-SMALL($C101:$E101,1))&gt;=(SMALL($C101:$E101,2)-SMALL($C101:$E101,1))/(SMALL($C101:$E101,3)-SMALL($C101:$E101,1)),C101=SMALL($C101:$E101,3)))),FALSE)</formula>
    </cfRule>
  </conditionalFormatting>
  <conditionalFormatting sqref="C115:E115">
    <cfRule type="expression" dxfId="21" priority="2">
      <formula>IFERROR(AND(MAX((SMALL($C115:$E115,2)-SMALL($C115:$E115,1))/(SMALL($C115:$E115,3)-SMALL($C115:$E115,1)),(SMALL($C115:$E115,3)-SMALL($C115:$E115,2))/(SMALL($C115:$E115,3)-SMALL($C115:$E115,1)))&gt;$F115,OR(AND((SMALL($C115:$E115,2)-SMALL($C115:$E115,1))/(SMALL($C115:$E115,3)-SMALL($C115:$E115,1))&gt;=(SMALL($C115:$E115,3)-SMALL($C115:$E115,2))/(SMALL($C115:$E115,3)-SMALL($C115:$E115,1)),C115=SMALL($C115:$E115,1)),AND((SMALL($C115:$E115,3)-SMALL($C115:$E115,2))/(SMALL($C115:$E115,3)-SMALL($C115:$E115,1))&gt;=(SMALL($C115:$E115,2)-SMALL($C115:$E115,1))/(SMALL($C115:$E115,3)-SMALL($C115:$E115,1)),C115=SMALL($C115:$E115,3)))),FALSE)</formula>
    </cfRule>
  </conditionalFormatting>
  <conditionalFormatting sqref="C129:E129">
    <cfRule type="expression" dxfId="20" priority="1">
      <formula>IFERROR(AND(MAX((SMALL($C129:$E129,2)-SMALL($C129:$E129,1))/(SMALL($C129:$E129,3)-SMALL($C129:$E129,1)),(SMALL($C129:$E129,3)-SMALL($C129:$E129,2))/(SMALL($C129:$E129,3)-SMALL($C129:$E129,1)))&gt;$F129,OR(AND((SMALL($C129:$E129,2)-SMALL($C129:$E129,1))/(SMALL($C129:$E129,3)-SMALL($C129:$E129,1))&gt;=(SMALL($C129:$E129,3)-SMALL($C129:$E129,2))/(SMALL($C129:$E129,3)-SMALL($C129:$E129,1)),C129=SMALL($C129:$E129,1)),AND((SMALL($C129:$E129,3)-SMALL($C129:$E129,2))/(SMALL($C129:$E129,3)-SMALL($C129:$E129,1))&gt;=(SMALL($C129:$E129,2)-SMALL($C129:$E129,1))/(SMALL($C129:$E129,3)-SMALL($C129:$E129,1)),C129=SMALL($C129:$E129,3)))),FALSE)</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9FC3C-2986-44C6-807D-1BD9BE390318}">
  <dimension ref="A1:J18"/>
  <sheetViews>
    <sheetView workbookViewId="0">
      <selection activeCell="B28" sqref="B28"/>
    </sheetView>
  </sheetViews>
  <sheetFormatPr defaultRowHeight="14.25" x14ac:dyDescent="0.45"/>
  <cols>
    <col min="1" max="1" width="17" bestFit="1" customWidth="1"/>
    <col min="2" max="5" width="10.73046875" customWidth="1"/>
    <col min="6" max="6" width="15.73046875" customWidth="1"/>
    <col min="7" max="7" width="12.86328125" customWidth="1"/>
    <col min="8" max="8" width="16.265625" bestFit="1" customWidth="1"/>
    <col min="9" max="9" width="15.86328125" bestFit="1" customWidth="1"/>
  </cols>
  <sheetData>
    <row r="1" spans="1:10" ht="41.25" customHeight="1" x14ac:dyDescent="0.45">
      <c r="A1" s="17" t="s">
        <v>23</v>
      </c>
      <c r="B1" t="s">
        <v>22</v>
      </c>
      <c r="C1" t="s">
        <v>26</v>
      </c>
      <c r="D1" t="s">
        <v>25</v>
      </c>
      <c r="E1" t="s">
        <v>34</v>
      </c>
      <c r="F1" t="s">
        <v>35</v>
      </c>
      <c r="G1" s="3" t="s">
        <v>64</v>
      </c>
      <c r="H1" t="s">
        <v>36</v>
      </c>
      <c r="I1" t="s">
        <v>37</v>
      </c>
    </row>
    <row r="2" spans="1:10" x14ac:dyDescent="0.45">
      <c r="A2" s="18" t="s">
        <v>116</v>
      </c>
      <c r="B2" s="41"/>
      <c r="C2" s="41"/>
      <c r="D2" s="41"/>
      <c r="E2" s="22" t="e">
        <f>AVERAGE(B2:D2)</f>
        <v>#DIV/0!</v>
      </c>
      <c r="F2" s="23" t="e">
        <f>1.5*_xlfn.STDEV.S(B2:D2)</f>
        <v>#DIV/0!</v>
      </c>
      <c r="G2" s="23">
        <f>Data!B2</f>
        <v>5</v>
      </c>
      <c r="H2" s="24" t="e">
        <f t="shared" ref="H2:H17" si="0">MAX(0,SUM(E2-F2))</f>
        <v>#DIV/0!</v>
      </c>
      <c r="I2" s="25" t="e">
        <f t="shared" ref="I2:I5" si="1">MIN(G2,SUM(E2+F2))</f>
        <v>#DIV/0!</v>
      </c>
    </row>
    <row r="3" spans="1:10" x14ac:dyDescent="0.45">
      <c r="A3" s="18" t="s">
        <v>117</v>
      </c>
      <c r="B3" s="41"/>
      <c r="C3" s="41"/>
      <c r="D3" s="41"/>
      <c r="E3" s="22" t="e">
        <f t="shared" ref="E3:E17" si="2">AVERAGE(B3:D3)</f>
        <v>#DIV/0!</v>
      </c>
      <c r="F3" s="23" t="e">
        <f t="shared" ref="F3:F17" si="3">1.5*_xlfn.STDEV.S(B3:D3)</f>
        <v>#DIV/0!</v>
      </c>
      <c r="G3" s="23">
        <f>Data!B3</f>
        <v>5</v>
      </c>
      <c r="H3" s="24" t="e">
        <f t="shared" si="0"/>
        <v>#DIV/0!</v>
      </c>
      <c r="I3" s="25" t="e">
        <f t="shared" si="1"/>
        <v>#DIV/0!</v>
      </c>
    </row>
    <row r="4" spans="1:10" x14ac:dyDescent="0.45">
      <c r="A4" s="18" t="s">
        <v>118</v>
      </c>
      <c r="B4" s="41"/>
      <c r="C4" s="41"/>
      <c r="D4" s="41"/>
      <c r="E4" s="22" t="e">
        <f t="shared" si="2"/>
        <v>#DIV/0!</v>
      </c>
      <c r="F4" s="23" t="e">
        <f t="shared" si="3"/>
        <v>#DIV/0!</v>
      </c>
      <c r="G4" s="23">
        <f>Data!B4</f>
        <v>70</v>
      </c>
      <c r="H4" s="24" t="e">
        <f t="shared" si="0"/>
        <v>#DIV/0!</v>
      </c>
      <c r="I4" s="25" t="e">
        <f t="shared" si="1"/>
        <v>#DIV/0!</v>
      </c>
    </row>
    <row r="5" spans="1:10" x14ac:dyDescent="0.45">
      <c r="A5" s="18" t="s">
        <v>119</v>
      </c>
      <c r="B5" s="41"/>
      <c r="C5" s="41"/>
      <c r="D5" s="41"/>
      <c r="E5" s="22" t="e">
        <f t="shared" si="2"/>
        <v>#DIV/0!</v>
      </c>
      <c r="F5" s="23" t="e">
        <f t="shared" si="3"/>
        <v>#DIV/0!</v>
      </c>
      <c r="G5" s="23">
        <f>Data!B5</f>
        <v>5</v>
      </c>
      <c r="H5" s="24" t="e">
        <f t="shared" si="0"/>
        <v>#DIV/0!</v>
      </c>
      <c r="I5" s="25" t="e">
        <f t="shared" si="1"/>
        <v>#DIV/0!</v>
      </c>
      <c r="J5" s="1"/>
    </row>
    <row r="6" spans="1:10" x14ac:dyDescent="0.45">
      <c r="A6" s="18" t="s">
        <v>120</v>
      </c>
      <c r="B6" s="41"/>
      <c r="C6" s="41"/>
      <c r="D6" s="41"/>
      <c r="E6" s="22" t="e">
        <f t="shared" si="2"/>
        <v>#DIV/0!</v>
      </c>
      <c r="F6" s="23" t="e">
        <f t="shared" si="3"/>
        <v>#DIV/0!</v>
      </c>
      <c r="G6" s="23">
        <f>Data!B6</f>
        <v>25</v>
      </c>
      <c r="H6" s="24" t="e">
        <f t="shared" si="0"/>
        <v>#DIV/0!</v>
      </c>
      <c r="I6" s="25" t="e">
        <f>MIN(G6,SUM(E6+F6))</f>
        <v>#DIV/0!</v>
      </c>
      <c r="J6" s="1"/>
    </row>
    <row r="7" spans="1:10" x14ac:dyDescent="0.45">
      <c r="A7" s="18" t="s">
        <v>121</v>
      </c>
      <c r="B7" s="41"/>
      <c r="C7" s="41"/>
      <c r="D7" s="41"/>
      <c r="E7" s="22" t="e">
        <f t="shared" si="2"/>
        <v>#DIV/0!</v>
      </c>
      <c r="F7" s="23" t="e">
        <f t="shared" si="3"/>
        <v>#DIV/0!</v>
      </c>
      <c r="G7" s="23">
        <f>Data!B7</f>
        <v>33</v>
      </c>
      <c r="H7" s="24" t="e">
        <f t="shared" si="0"/>
        <v>#DIV/0!</v>
      </c>
      <c r="I7" s="25" t="e">
        <f t="shared" ref="I7:I17" si="4">MIN(G7,SUM(E7+F7))</f>
        <v>#DIV/0!</v>
      </c>
    </row>
    <row r="8" spans="1:10" x14ac:dyDescent="0.45">
      <c r="A8" s="18" t="s">
        <v>122</v>
      </c>
      <c r="B8" s="41"/>
      <c r="C8" s="41"/>
      <c r="D8" s="41"/>
      <c r="E8" s="22" t="e">
        <f t="shared" si="2"/>
        <v>#DIV/0!</v>
      </c>
      <c r="F8" s="23" t="e">
        <f t="shared" si="3"/>
        <v>#DIV/0!</v>
      </c>
      <c r="G8" s="23">
        <f>Data!B8</f>
        <v>33</v>
      </c>
      <c r="H8" s="24" t="e">
        <f t="shared" si="0"/>
        <v>#DIV/0!</v>
      </c>
      <c r="I8" s="25" t="e">
        <f t="shared" si="4"/>
        <v>#DIV/0!</v>
      </c>
    </row>
    <row r="9" spans="1:10" x14ac:dyDescent="0.45">
      <c r="A9" s="18" t="s">
        <v>123</v>
      </c>
      <c r="B9" s="41"/>
      <c r="C9" s="41"/>
      <c r="D9" s="41"/>
      <c r="E9" s="22" t="e">
        <f t="shared" si="2"/>
        <v>#DIV/0!</v>
      </c>
      <c r="F9" s="23" t="e">
        <f t="shared" si="3"/>
        <v>#DIV/0!</v>
      </c>
      <c r="G9" s="23">
        <f>Data!B9</f>
        <v>34</v>
      </c>
      <c r="H9" s="24" t="e">
        <f t="shared" si="0"/>
        <v>#DIV/0!</v>
      </c>
      <c r="I9" s="25" t="e">
        <f t="shared" si="4"/>
        <v>#DIV/0!</v>
      </c>
    </row>
    <row r="10" spans="1:10" x14ac:dyDescent="0.45">
      <c r="A10" s="18" t="s">
        <v>124</v>
      </c>
      <c r="B10" s="41"/>
      <c r="C10" s="41"/>
      <c r="D10" s="41"/>
      <c r="E10" s="22" t="e">
        <f t="shared" si="2"/>
        <v>#DIV/0!</v>
      </c>
      <c r="F10" s="23" t="e">
        <f t="shared" si="3"/>
        <v>#DIV/0!</v>
      </c>
      <c r="G10" s="23">
        <f>Data!B10</f>
        <v>33</v>
      </c>
      <c r="H10" s="24" t="e">
        <f t="shared" si="0"/>
        <v>#DIV/0!</v>
      </c>
      <c r="I10" s="25" t="e">
        <f t="shared" si="4"/>
        <v>#DIV/0!</v>
      </c>
      <c r="J10" s="1"/>
    </row>
    <row r="11" spans="1:10" x14ac:dyDescent="0.45">
      <c r="A11" s="18" t="s">
        <v>125</v>
      </c>
      <c r="B11" s="41"/>
      <c r="C11" s="41"/>
      <c r="D11" s="41"/>
      <c r="E11" s="22" t="e">
        <f t="shared" si="2"/>
        <v>#DIV/0!</v>
      </c>
      <c r="F11" s="23" t="e">
        <f t="shared" si="3"/>
        <v>#DIV/0!</v>
      </c>
      <c r="G11" s="23">
        <f>Data!B11</f>
        <v>33</v>
      </c>
      <c r="H11" s="24" t="e">
        <f t="shared" si="0"/>
        <v>#DIV/0!</v>
      </c>
      <c r="I11" s="25" t="e">
        <f t="shared" si="4"/>
        <v>#DIV/0!</v>
      </c>
    </row>
    <row r="12" spans="1:10" x14ac:dyDescent="0.45">
      <c r="A12" s="18" t="s">
        <v>126</v>
      </c>
      <c r="B12" s="41"/>
      <c r="C12" s="41"/>
      <c r="D12" s="41"/>
      <c r="E12" s="22" t="e">
        <f t="shared" si="2"/>
        <v>#DIV/0!</v>
      </c>
      <c r="F12" s="23" t="e">
        <f t="shared" si="3"/>
        <v>#DIV/0!</v>
      </c>
      <c r="G12" s="23">
        <f>Data!B12</f>
        <v>34</v>
      </c>
      <c r="H12" s="24" t="e">
        <f t="shared" si="0"/>
        <v>#DIV/0!</v>
      </c>
      <c r="I12" s="25" t="e">
        <f t="shared" si="4"/>
        <v>#DIV/0!</v>
      </c>
    </row>
    <row r="13" spans="1:10" x14ac:dyDescent="0.45">
      <c r="A13" s="18" t="s">
        <v>127</v>
      </c>
      <c r="B13" s="41"/>
      <c r="C13" s="41"/>
      <c r="D13" s="41"/>
      <c r="E13" s="22" t="e">
        <f t="shared" si="2"/>
        <v>#DIV/0!</v>
      </c>
      <c r="F13" s="23" t="e">
        <f t="shared" si="3"/>
        <v>#DIV/0!</v>
      </c>
      <c r="G13" s="23">
        <f>Data!B13</f>
        <v>35</v>
      </c>
      <c r="H13" s="24" t="e">
        <f t="shared" si="0"/>
        <v>#DIV/0!</v>
      </c>
      <c r="I13" s="25" t="e">
        <f t="shared" si="4"/>
        <v>#DIV/0!</v>
      </c>
    </row>
    <row r="14" spans="1:10" x14ac:dyDescent="0.45">
      <c r="A14" s="18" t="s">
        <v>128</v>
      </c>
      <c r="B14" s="41"/>
      <c r="C14" s="41"/>
      <c r="D14" s="41"/>
      <c r="E14" s="22" t="e">
        <f t="shared" si="2"/>
        <v>#DIV/0!</v>
      </c>
      <c r="F14" s="23" t="e">
        <f t="shared" si="3"/>
        <v>#DIV/0!</v>
      </c>
      <c r="G14" s="23">
        <f>Data!B14</f>
        <v>35</v>
      </c>
      <c r="H14" s="24" t="e">
        <f t="shared" si="0"/>
        <v>#DIV/0!</v>
      </c>
      <c r="I14" s="25" t="e">
        <f t="shared" si="4"/>
        <v>#DIV/0!</v>
      </c>
    </row>
    <row r="15" spans="1:10" x14ac:dyDescent="0.45">
      <c r="A15" s="18" t="s">
        <v>129</v>
      </c>
      <c r="B15" s="41"/>
      <c r="C15" s="41"/>
      <c r="D15" s="41"/>
      <c r="E15" s="22" t="e">
        <f t="shared" si="2"/>
        <v>#DIV/0!</v>
      </c>
      <c r="F15" s="23" t="e">
        <f t="shared" si="3"/>
        <v>#DIV/0!</v>
      </c>
      <c r="G15" s="23">
        <f>Data!B15</f>
        <v>5</v>
      </c>
      <c r="H15" s="24" t="e">
        <f t="shared" si="0"/>
        <v>#DIV/0!</v>
      </c>
      <c r="I15" s="25" t="e">
        <f t="shared" si="4"/>
        <v>#DIV/0!</v>
      </c>
    </row>
    <row r="16" spans="1:10" x14ac:dyDescent="0.45">
      <c r="A16" s="18" t="s">
        <v>130</v>
      </c>
      <c r="B16" s="41"/>
      <c r="C16" s="41"/>
      <c r="D16" s="41"/>
      <c r="E16" s="22" t="e">
        <f t="shared" si="2"/>
        <v>#DIV/0!</v>
      </c>
      <c r="F16" s="23" t="e">
        <f t="shared" si="3"/>
        <v>#DIV/0!</v>
      </c>
      <c r="G16" s="23">
        <f>Data!B16</f>
        <v>5</v>
      </c>
      <c r="H16" s="24" t="e">
        <f t="shared" si="0"/>
        <v>#DIV/0!</v>
      </c>
      <c r="I16" s="25" t="e">
        <f t="shared" si="4"/>
        <v>#DIV/0!</v>
      </c>
    </row>
    <row r="17" spans="1:9" x14ac:dyDescent="0.45">
      <c r="A17" s="18" t="s">
        <v>131</v>
      </c>
      <c r="B17" s="41"/>
      <c r="C17" s="41"/>
      <c r="D17" s="41"/>
      <c r="E17" s="22" t="e">
        <f t="shared" si="2"/>
        <v>#DIV/0!</v>
      </c>
      <c r="F17" s="23" t="e">
        <f t="shared" si="3"/>
        <v>#DIV/0!</v>
      </c>
      <c r="G17" s="23">
        <f>Data!B17</f>
        <v>10</v>
      </c>
      <c r="H17" s="24" t="e">
        <f t="shared" si="0"/>
        <v>#DIV/0!</v>
      </c>
      <c r="I17" s="25" t="e">
        <f t="shared" si="4"/>
        <v>#DIV/0!</v>
      </c>
    </row>
    <row r="18" spans="1:9" x14ac:dyDescent="0.45">
      <c r="A18" s="19" t="s">
        <v>24</v>
      </c>
      <c r="B18" s="20">
        <f>SUM(B2:B17)</f>
        <v>0</v>
      </c>
      <c r="C18" s="20">
        <f>SUM(C2:C17)</f>
        <v>0</v>
      </c>
      <c r="D18" s="20">
        <f>SUM(D2:D17)</f>
        <v>0</v>
      </c>
      <c r="E18" s="21"/>
    </row>
  </sheetData>
  <phoneticPr fontId="16" type="noConversion"/>
  <conditionalFormatting sqref="B2:D17">
    <cfRule type="expression" dxfId="19" priority="1">
      <formula>OR(B2&lt;$H2,B2&gt;$I2,B2=0,AND($G2&lt;&gt;"",ISNUMBER(B2),B2=VALUE($G2)))</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1F97B-787D-47B6-9DD8-2ED628F05DEE}">
  <dimension ref="A1:I18"/>
  <sheetViews>
    <sheetView workbookViewId="0">
      <selection activeCell="C30" sqref="C30"/>
    </sheetView>
  </sheetViews>
  <sheetFormatPr defaultRowHeight="14.25" x14ac:dyDescent="0.45"/>
  <cols>
    <col min="1" max="1" width="17" bestFit="1" customWidth="1"/>
    <col min="2" max="4" width="10.73046875" customWidth="1"/>
    <col min="5" max="5" width="12.86328125" customWidth="1"/>
    <col min="6" max="6" width="16.265625" bestFit="1" customWidth="1"/>
  </cols>
  <sheetData>
    <row r="1" spans="1:9" ht="42.75" x14ac:dyDescent="0.45">
      <c r="A1" s="17" t="s">
        <v>23</v>
      </c>
      <c r="B1" t="s">
        <v>22</v>
      </c>
      <c r="C1" t="s">
        <v>26</v>
      </c>
      <c r="D1" t="s">
        <v>25</v>
      </c>
      <c r="E1" t="s">
        <v>34</v>
      </c>
      <c r="F1" t="s">
        <v>35</v>
      </c>
      <c r="G1" s="3" t="s">
        <v>64</v>
      </c>
      <c r="H1" t="s">
        <v>36</v>
      </c>
      <c r="I1" t="s">
        <v>37</v>
      </c>
    </row>
    <row r="2" spans="1:9" x14ac:dyDescent="0.45">
      <c r="A2" s="18" t="s">
        <v>116</v>
      </c>
      <c r="B2" s="41"/>
      <c r="C2" s="41"/>
      <c r="D2" s="41"/>
      <c r="E2" s="22" t="e">
        <f>AVERAGE(B2:D2)</f>
        <v>#DIV/0!</v>
      </c>
      <c r="F2" s="23" t="e">
        <f>1.5*_xlfn.STDEV.S(B2:D2)</f>
        <v>#DIV/0!</v>
      </c>
      <c r="G2" s="23">
        <f>Data!B2</f>
        <v>5</v>
      </c>
      <c r="H2" s="24" t="e">
        <f t="shared" ref="H2:H17" si="0">MAX(0,SUM(E2-F2))</f>
        <v>#DIV/0!</v>
      </c>
      <c r="I2" s="25" t="e">
        <f t="shared" ref="I2:I5" si="1">MIN(G2,SUM(E2+F2))</f>
        <v>#DIV/0!</v>
      </c>
    </row>
    <row r="3" spans="1:9" x14ac:dyDescent="0.45">
      <c r="A3" s="18" t="s">
        <v>117</v>
      </c>
      <c r="B3" s="41"/>
      <c r="C3" s="41"/>
      <c r="D3" s="41"/>
      <c r="E3" s="22" t="e">
        <f t="shared" ref="E3:E17" si="2">AVERAGE(B3:D3)</f>
        <v>#DIV/0!</v>
      </c>
      <c r="F3" s="23" t="e">
        <f t="shared" ref="F3:F17" si="3">1.5*_xlfn.STDEV.S(B3:D3)</f>
        <v>#DIV/0!</v>
      </c>
      <c r="G3" s="23">
        <f>Data!B3</f>
        <v>5</v>
      </c>
      <c r="H3" s="24" t="e">
        <f t="shared" si="0"/>
        <v>#DIV/0!</v>
      </c>
      <c r="I3" s="25" t="e">
        <f t="shared" si="1"/>
        <v>#DIV/0!</v>
      </c>
    </row>
    <row r="4" spans="1:9" x14ac:dyDescent="0.45">
      <c r="A4" s="18" t="s">
        <v>118</v>
      </c>
      <c r="B4" s="41"/>
      <c r="C4" s="41"/>
      <c r="D4" s="41"/>
      <c r="E4" s="22" t="e">
        <f t="shared" si="2"/>
        <v>#DIV/0!</v>
      </c>
      <c r="F4" s="23" t="e">
        <f t="shared" si="3"/>
        <v>#DIV/0!</v>
      </c>
      <c r="G4" s="23">
        <f>Data!B4</f>
        <v>70</v>
      </c>
      <c r="H4" s="24" t="e">
        <f t="shared" si="0"/>
        <v>#DIV/0!</v>
      </c>
      <c r="I4" s="25" t="e">
        <f t="shared" si="1"/>
        <v>#DIV/0!</v>
      </c>
    </row>
    <row r="5" spans="1:9" x14ac:dyDescent="0.45">
      <c r="A5" s="18" t="s">
        <v>119</v>
      </c>
      <c r="B5" s="41"/>
      <c r="C5" s="41"/>
      <c r="D5" s="41"/>
      <c r="E5" s="22" t="e">
        <f t="shared" si="2"/>
        <v>#DIV/0!</v>
      </c>
      <c r="F5" s="23" t="e">
        <f t="shared" si="3"/>
        <v>#DIV/0!</v>
      </c>
      <c r="G5" s="23">
        <f>Data!B5</f>
        <v>5</v>
      </c>
      <c r="H5" s="24" t="e">
        <f t="shared" si="0"/>
        <v>#DIV/0!</v>
      </c>
      <c r="I5" s="25" t="e">
        <f t="shared" si="1"/>
        <v>#DIV/0!</v>
      </c>
    </row>
    <row r="6" spans="1:9" x14ac:dyDescent="0.45">
      <c r="A6" s="18" t="s">
        <v>120</v>
      </c>
      <c r="B6" s="41"/>
      <c r="C6" s="41"/>
      <c r="D6" s="41"/>
      <c r="E6" s="22" t="e">
        <f t="shared" si="2"/>
        <v>#DIV/0!</v>
      </c>
      <c r="F6" s="23" t="e">
        <f t="shared" si="3"/>
        <v>#DIV/0!</v>
      </c>
      <c r="G6" s="23">
        <f>Data!B6</f>
        <v>25</v>
      </c>
      <c r="H6" s="24" t="e">
        <f t="shared" si="0"/>
        <v>#DIV/0!</v>
      </c>
      <c r="I6" s="25" t="e">
        <f>MIN(G6,SUM(E6+F6))</f>
        <v>#DIV/0!</v>
      </c>
    </row>
    <row r="7" spans="1:9" x14ac:dyDescent="0.45">
      <c r="A7" s="18" t="s">
        <v>121</v>
      </c>
      <c r="B7" s="41"/>
      <c r="C7" s="41"/>
      <c r="D7" s="41"/>
      <c r="E7" s="22" t="e">
        <f t="shared" si="2"/>
        <v>#DIV/0!</v>
      </c>
      <c r="F7" s="23" t="e">
        <f t="shared" si="3"/>
        <v>#DIV/0!</v>
      </c>
      <c r="G7" s="23">
        <f>Data!B7</f>
        <v>33</v>
      </c>
      <c r="H7" s="24" t="e">
        <f t="shared" si="0"/>
        <v>#DIV/0!</v>
      </c>
      <c r="I7" s="25" t="e">
        <f t="shared" ref="I7:I17" si="4">MIN(G7,SUM(E7+F7))</f>
        <v>#DIV/0!</v>
      </c>
    </row>
    <row r="8" spans="1:9" x14ac:dyDescent="0.45">
      <c r="A8" s="18" t="s">
        <v>122</v>
      </c>
      <c r="B8" s="41"/>
      <c r="C8" s="41"/>
      <c r="D8" s="41"/>
      <c r="E8" s="22" t="e">
        <f t="shared" si="2"/>
        <v>#DIV/0!</v>
      </c>
      <c r="F8" s="23" t="e">
        <f t="shared" si="3"/>
        <v>#DIV/0!</v>
      </c>
      <c r="G8" s="23">
        <f>Data!B8</f>
        <v>33</v>
      </c>
      <c r="H8" s="24" t="e">
        <f t="shared" si="0"/>
        <v>#DIV/0!</v>
      </c>
      <c r="I8" s="25" t="e">
        <f t="shared" si="4"/>
        <v>#DIV/0!</v>
      </c>
    </row>
    <row r="9" spans="1:9" x14ac:dyDescent="0.45">
      <c r="A9" s="18" t="s">
        <v>123</v>
      </c>
      <c r="B9" s="41"/>
      <c r="C9" s="41"/>
      <c r="D9" s="41"/>
      <c r="E9" s="22" t="e">
        <f t="shared" si="2"/>
        <v>#DIV/0!</v>
      </c>
      <c r="F9" s="23" t="e">
        <f t="shared" si="3"/>
        <v>#DIV/0!</v>
      </c>
      <c r="G9" s="23">
        <f>Data!B9</f>
        <v>34</v>
      </c>
      <c r="H9" s="24" t="e">
        <f t="shared" si="0"/>
        <v>#DIV/0!</v>
      </c>
      <c r="I9" s="25" t="e">
        <f t="shared" si="4"/>
        <v>#DIV/0!</v>
      </c>
    </row>
    <row r="10" spans="1:9" x14ac:dyDescent="0.45">
      <c r="A10" s="18" t="s">
        <v>124</v>
      </c>
      <c r="B10" s="41"/>
      <c r="C10" s="41"/>
      <c r="D10" s="41"/>
      <c r="E10" s="22" t="e">
        <f t="shared" si="2"/>
        <v>#DIV/0!</v>
      </c>
      <c r="F10" s="23" t="e">
        <f t="shared" si="3"/>
        <v>#DIV/0!</v>
      </c>
      <c r="G10" s="23">
        <f>Data!B10</f>
        <v>33</v>
      </c>
      <c r="H10" s="24" t="e">
        <f t="shared" si="0"/>
        <v>#DIV/0!</v>
      </c>
      <c r="I10" s="25" t="e">
        <f t="shared" si="4"/>
        <v>#DIV/0!</v>
      </c>
    </row>
    <row r="11" spans="1:9" x14ac:dyDescent="0.45">
      <c r="A11" s="18" t="s">
        <v>125</v>
      </c>
      <c r="B11" s="41"/>
      <c r="C11" s="41"/>
      <c r="D11" s="41"/>
      <c r="E11" s="22" t="e">
        <f t="shared" si="2"/>
        <v>#DIV/0!</v>
      </c>
      <c r="F11" s="23" t="e">
        <f t="shared" si="3"/>
        <v>#DIV/0!</v>
      </c>
      <c r="G11" s="23">
        <f>Data!B11</f>
        <v>33</v>
      </c>
      <c r="H11" s="24" t="e">
        <f t="shared" si="0"/>
        <v>#DIV/0!</v>
      </c>
      <c r="I11" s="25" t="e">
        <f t="shared" si="4"/>
        <v>#DIV/0!</v>
      </c>
    </row>
    <row r="12" spans="1:9" x14ac:dyDescent="0.45">
      <c r="A12" s="18" t="s">
        <v>126</v>
      </c>
      <c r="B12" s="41"/>
      <c r="C12" s="41"/>
      <c r="D12" s="41"/>
      <c r="E12" s="22" t="e">
        <f t="shared" si="2"/>
        <v>#DIV/0!</v>
      </c>
      <c r="F12" s="23" t="e">
        <f t="shared" si="3"/>
        <v>#DIV/0!</v>
      </c>
      <c r="G12" s="23">
        <f>Data!B12</f>
        <v>34</v>
      </c>
      <c r="H12" s="24" t="e">
        <f t="shared" si="0"/>
        <v>#DIV/0!</v>
      </c>
      <c r="I12" s="25" t="e">
        <f t="shared" si="4"/>
        <v>#DIV/0!</v>
      </c>
    </row>
    <row r="13" spans="1:9" x14ac:dyDescent="0.45">
      <c r="A13" s="18" t="s">
        <v>127</v>
      </c>
      <c r="B13" s="41"/>
      <c r="C13" s="41"/>
      <c r="D13" s="41"/>
      <c r="E13" s="22" t="e">
        <f t="shared" si="2"/>
        <v>#DIV/0!</v>
      </c>
      <c r="F13" s="23" t="e">
        <f t="shared" si="3"/>
        <v>#DIV/0!</v>
      </c>
      <c r="G13" s="23">
        <f>Data!B13</f>
        <v>35</v>
      </c>
      <c r="H13" s="24" t="e">
        <f t="shared" si="0"/>
        <v>#DIV/0!</v>
      </c>
      <c r="I13" s="25" t="e">
        <f t="shared" si="4"/>
        <v>#DIV/0!</v>
      </c>
    </row>
    <row r="14" spans="1:9" x14ac:dyDescent="0.45">
      <c r="A14" s="18" t="s">
        <v>128</v>
      </c>
      <c r="B14" s="41"/>
      <c r="C14" s="41"/>
      <c r="D14" s="41"/>
      <c r="E14" s="22" t="e">
        <f t="shared" si="2"/>
        <v>#DIV/0!</v>
      </c>
      <c r="F14" s="23" t="e">
        <f t="shared" si="3"/>
        <v>#DIV/0!</v>
      </c>
      <c r="G14" s="23">
        <f>Data!B14</f>
        <v>35</v>
      </c>
      <c r="H14" s="24" t="e">
        <f t="shared" si="0"/>
        <v>#DIV/0!</v>
      </c>
      <c r="I14" s="25" t="e">
        <f t="shared" si="4"/>
        <v>#DIV/0!</v>
      </c>
    </row>
    <row r="15" spans="1:9" x14ac:dyDescent="0.45">
      <c r="A15" s="18" t="s">
        <v>129</v>
      </c>
      <c r="B15" s="41"/>
      <c r="C15" s="41"/>
      <c r="D15" s="41"/>
      <c r="E15" s="22" t="e">
        <f t="shared" si="2"/>
        <v>#DIV/0!</v>
      </c>
      <c r="F15" s="23" t="e">
        <f t="shared" si="3"/>
        <v>#DIV/0!</v>
      </c>
      <c r="G15" s="23">
        <f>Data!B15</f>
        <v>5</v>
      </c>
      <c r="H15" s="24" t="e">
        <f t="shared" si="0"/>
        <v>#DIV/0!</v>
      </c>
      <c r="I15" s="25" t="e">
        <f t="shared" si="4"/>
        <v>#DIV/0!</v>
      </c>
    </row>
    <row r="16" spans="1:9" x14ac:dyDescent="0.45">
      <c r="A16" s="18" t="s">
        <v>130</v>
      </c>
      <c r="B16" s="41"/>
      <c r="C16" s="41"/>
      <c r="D16" s="41"/>
      <c r="E16" s="22" t="e">
        <f t="shared" si="2"/>
        <v>#DIV/0!</v>
      </c>
      <c r="F16" s="23" t="e">
        <f t="shared" si="3"/>
        <v>#DIV/0!</v>
      </c>
      <c r="G16" s="23">
        <f>Data!B16</f>
        <v>5</v>
      </c>
      <c r="H16" s="24" t="e">
        <f t="shared" si="0"/>
        <v>#DIV/0!</v>
      </c>
      <c r="I16" s="25" t="e">
        <f t="shared" si="4"/>
        <v>#DIV/0!</v>
      </c>
    </row>
    <row r="17" spans="1:9" x14ac:dyDescent="0.45">
      <c r="A17" s="18" t="s">
        <v>131</v>
      </c>
      <c r="B17" s="41"/>
      <c r="C17" s="41"/>
      <c r="D17" s="41"/>
      <c r="E17" s="22" t="e">
        <f t="shared" si="2"/>
        <v>#DIV/0!</v>
      </c>
      <c r="F17" s="23" t="e">
        <f t="shared" si="3"/>
        <v>#DIV/0!</v>
      </c>
      <c r="G17" s="23">
        <f>Data!B17</f>
        <v>10</v>
      </c>
      <c r="H17" s="24" t="e">
        <f t="shared" si="0"/>
        <v>#DIV/0!</v>
      </c>
      <c r="I17" s="25" t="e">
        <f t="shared" si="4"/>
        <v>#DIV/0!</v>
      </c>
    </row>
    <row r="18" spans="1:9" x14ac:dyDescent="0.45">
      <c r="A18" s="19" t="s">
        <v>24</v>
      </c>
      <c r="B18" s="20">
        <f>SUM(B2:B17)</f>
        <v>0</v>
      </c>
      <c r="C18" s="20">
        <f>SUM(C2:C17)</f>
        <v>0</v>
      </c>
      <c r="D18" s="20">
        <f>SUM(D2:D17)</f>
        <v>0</v>
      </c>
      <c r="E18" s="21"/>
    </row>
  </sheetData>
  <phoneticPr fontId="16" type="noConversion"/>
  <conditionalFormatting sqref="B2:D17">
    <cfRule type="expression" dxfId="18" priority="1">
      <formula>OR(B2&lt;$H2,B2&gt;$I2,B2=0,AND($G2&lt;&gt;"",ISNUMBER(B2),B2=VALUE($G2)))</formula>
    </cfRule>
  </conditionalFormatting>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9B25E-AFA9-4503-8B37-6EE22109C172}">
  <dimension ref="A1:I18"/>
  <sheetViews>
    <sheetView workbookViewId="0">
      <selection activeCell="H35" sqref="H35"/>
    </sheetView>
  </sheetViews>
  <sheetFormatPr defaultRowHeight="14.25" x14ac:dyDescent="0.45"/>
  <cols>
    <col min="1" max="4" width="10.73046875" customWidth="1"/>
    <col min="5" max="5" width="12.86328125" customWidth="1"/>
    <col min="6" max="6" width="16.265625" bestFit="1" customWidth="1"/>
    <col min="7" max="7" width="15.86328125" bestFit="1" customWidth="1"/>
  </cols>
  <sheetData>
    <row r="1" spans="1:9" ht="28.5" x14ac:dyDescent="0.45">
      <c r="A1" s="17" t="s">
        <v>23</v>
      </c>
      <c r="B1" t="s">
        <v>22</v>
      </c>
      <c r="C1" t="s">
        <v>26</v>
      </c>
      <c r="D1" t="s">
        <v>25</v>
      </c>
      <c r="E1" t="s">
        <v>34</v>
      </c>
      <c r="F1" t="s">
        <v>35</v>
      </c>
      <c r="G1" s="3" t="s">
        <v>64</v>
      </c>
      <c r="H1" t="s">
        <v>36</v>
      </c>
      <c r="I1" t="s">
        <v>37</v>
      </c>
    </row>
    <row r="2" spans="1:9" x14ac:dyDescent="0.45">
      <c r="A2" s="18" t="s">
        <v>116</v>
      </c>
      <c r="B2" s="41"/>
      <c r="C2" s="41"/>
      <c r="D2" s="41"/>
      <c r="E2" s="22" t="e">
        <f>AVERAGE(B2:D2)</f>
        <v>#DIV/0!</v>
      </c>
      <c r="F2" s="23" t="e">
        <f>1.5*_xlfn.STDEV.S(B2:D2)</f>
        <v>#DIV/0!</v>
      </c>
      <c r="G2" s="23">
        <f>Data!B2</f>
        <v>5</v>
      </c>
      <c r="H2" s="24" t="e">
        <f t="shared" ref="H2:H17" si="0">MAX(0,SUM(E2-F2))</f>
        <v>#DIV/0!</v>
      </c>
      <c r="I2" s="25" t="e">
        <f t="shared" ref="I2:I5" si="1">MIN(G2,SUM(E2+F2))</f>
        <v>#DIV/0!</v>
      </c>
    </row>
    <row r="3" spans="1:9" x14ac:dyDescent="0.45">
      <c r="A3" s="18" t="s">
        <v>117</v>
      </c>
      <c r="B3" s="41"/>
      <c r="C3" s="41"/>
      <c r="D3" s="41"/>
      <c r="E3" s="22" t="e">
        <f t="shared" ref="E3:E17" si="2">AVERAGE(B3:D3)</f>
        <v>#DIV/0!</v>
      </c>
      <c r="F3" s="23" t="e">
        <f t="shared" ref="F3:F17" si="3">1.5*_xlfn.STDEV.S(B3:D3)</f>
        <v>#DIV/0!</v>
      </c>
      <c r="G3" s="23">
        <f>Data!B3</f>
        <v>5</v>
      </c>
      <c r="H3" s="24" t="e">
        <f t="shared" si="0"/>
        <v>#DIV/0!</v>
      </c>
      <c r="I3" s="25" t="e">
        <f t="shared" si="1"/>
        <v>#DIV/0!</v>
      </c>
    </row>
    <row r="4" spans="1:9" x14ac:dyDescent="0.45">
      <c r="A4" s="18" t="s">
        <v>118</v>
      </c>
      <c r="B4" s="41"/>
      <c r="C4" s="41"/>
      <c r="D4" s="41"/>
      <c r="E4" s="22" t="e">
        <f t="shared" si="2"/>
        <v>#DIV/0!</v>
      </c>
      <c r="F4" s="23" t="e">
        <f t="shared" si="3"/>
        <v>#DIV/0!</v>
      </c>
      <c r="G4" s="23">
        <f>Data!B4</f>
        <v>70</v>
      </c>
      <c r="H4" s="24" t="e">
        <f t="shared" si="0"/>
        <v>#DIV/0!</v>
      </c>
      <c r="I4" s="25" t="e">
        <f t="shared" si="1"/>
        <v>#DIV/0!</v>
      </c>
    </row>
    <row r="5" spans="1:9" x14ac:dyDescent="0.45">
      <c r="A5" s="18" t="s">
        <v>119</v>
      </c>
      <c r="B5" s="41"/>
      <c r="C5" s="41"/>
      <c r="D5" s="41"/>
      <c r="E5" s="22" t="e">
        <f t="shared" si="2"/>
        <v>#DIV/0!</v>
      </c>
      <c r="F5" s="23" t="e">
        <f t="shared" si="3"/>
        <v>#DIV/0!</v>
      </c>
      <c r="G5" s="23">
        <f>Data!B5</f>
        <v>5</v>
      </c>
      <c r="H5" s="24" t="e">
        <f t="shared" si="0"/>
        <v>#DIV/0!</v>
      </c>
      <c r="I5" s="25" t="e">
        <f t="shared" si="1"/>
        <v>#DIV/0!</v>
      </c>
    </row>
    <row r="6" spans="1:9" x14ac:dyDescent="0.45">
      <c r="A6" s="18" t="s">
        <v>120</v>
      </c>
      <c r="B6" s="41"/>
      <c r="C6" s="41"/>
      <c r="D6" s="41"/>
      <c r="E6" s="22" t="e">
        <f t="shared" si="2"/>
        <v>#DIV/0!</v>
      </c>
      <c r="F6" s="23" t="e">
        <f t="shared" si="3"/>
        <v>#DIV/0!</v>
      </c>
      <c r="G6" s="23">
        <f>Data!B6</f>
        <v>25</v>
      </c>
      <c r="H6" s="24" t="e">
        <f t="shared" si="0"/>
        <v>#DIV/0!</v>
      </c>
      <c r="I6" s="25" t="e">
        <f>MIN(G6,SUM(E6+F6))</f>
        <v>#DIV/0!</v>
      </c>
    </row>
    <row r="7" spans="1:9" x14ac:dyDescent="0.45">
      <c r="A7" s="18" t="s">
        <v>121</v>
      </c>
      <c r="B7" s="41"/>
      <c r="C7" s="41"/>
      <c r="D7" s="41"/>
      <c r="E7" s="22" t="e">
        <f t="shared" si="2"/>
        <v>#DIV/0!</v>
      </c>
      <c r="F7" s="23" t="e">
        <f t="shared" si="3"/>
        <v>#DIV/0!</v>
      </c>
      <c r="G7" s="23">
        <f>Data!B7</f>
        <v>33</v>
      </c>
      <c r="H7" s="24" t="e">
        <f t="shared" si="0"/>
        <v>#DIV/0!</v>
      </c>
      <c r="I7" s="25" t="e">
        <f t="shared" ref="I7:I17" si="4">MIN(G7,SUM(E7+F7))</f>
        <v>#DIV/0!</v>
      </c>
    </row>
    <row r="8" spans="1:9" x14ac:dyDescent="0.45">
      <c r="A8" s="18" t="s">
        <v>122</v>
      </c>
      <c r="B8" s="41"/>
      <c r="C8" s="41"/>
      <c r="D8" s="41"/>
      <c r="E8" s="22" t="e">
        <f t="shared" si="2"/>
        <v>#DIV/0!</v>
      </c>
      <c r="F8" s="23" t="e">
        <f t="shared" si="3"/>
        <v>#DIV/0!</v>
      </c>
      <c r="G8" s="23">
        <f>Data!B8</f>
        <v>33</v>
      </c>
      <c r="H8" s="24" t="e">
        <f t="shared" si="0"/>
        <v>#DIV/0!</v>
      </c>
      <c r="I8" s="25" t="e">
        <f t="shared" si="4"/>
        <v>#DIV/0!</v>
      </c>
    </row>
    <row r="9" spans="1:9" x14ac:dyDescent="0.45">
      <c r="A9" s="18" t="s">
        <v>123</v>
      </c>
      <c r="B9" s="41"/>
      <c r="C9" s="41"/>
      <c r="D9" s="41"/>
      <c r="E9" s="22" t="e">
        <f t="shared" si="2"/>
        <v>#DIV/0!</v>
      </c>
      <c r="F9" s="23" t="e">
        <f t="shared" si="3"/>
        <v>#DIV/0!</v>
      </c>
      <c r="G9" s="23">
        <f>Data!B9</f>
        <v>34</v>
      </c>
      <c r="H9" s="24" t="e">
        <f t="shared" si="0"/>
        <v>#DIV/0!</v>
      </c>
      <c r="I9" s="25" t="e">
        <f t="shared" si="4"/>
        <v>#DIV/0!</v>
      </c>
    </row>
    <row r="10" spans="1:9" x14ac:dyDescent="0.45">
      <c r="A10" s="18" t="s">
        <v>124</v>
      </c>
      <c r="B10" s="41"/>
      <c r="C10" s="41"/>
      <c r="D10" s="41"/>
      <c r="E10" s="22" t="e">
        <f t="shared" si="2"/>
        <v>#DIV/0!</v>
      </c>
      <c r="F10" s="23" t="e">
        <f t="shared" si="3"/>
        <v>#DIV/0!</v>
      </c>
      <c r="G10" s="23">
        <f>Data!B10</f>
        <v>33</v>
      </c>
      <c r="H10" s="24" t="e">
        <f t="shared" si="0"/>
        <v>#DIV/0!</v>
      </c>
      <c r="I10" s="25" t="e">
        <f t="shared" si="4"/>
        <v>#DIV/0!</v>
      </c>
    </row>
    <row r="11" spans="1:9" x14ac:dyDescent="0.45">
      <c r="A11" s="18" t="s">
        <v>125</v>
      </c>
      <c r="B11" s="41"/>
      <c r="C11" s="41"/>
      <c r="D11" s="41"/>
      <c r="E11" s="22" t="e">
        <f t="shared" si="2"/>
        <v>#DIV/0!</v>
      </c>
      <c r="F11" s="23" t="e">
        <f t="shared" si="3"/>
        <v>#DIV/0!</v>
      </c>
      <c r="G11" s="23">
        <f>Data!B11</f>
        <v>33</v>
      </c>
      <c r="H11" s="24" t="e">
        <f t="shared" si="0"/>
        <v>#DIV/0!</v>
      </c>
      <c r="I11" s="25" t="e">
        <f t="shared" si="4"/>
        <v>#DIV/0!</v>
      </c>
    </row>
    <row r="12" spans="1:9" x14ac:dyDescent="0.45">
      <c r="A12" s="18" t="s">
        <v>126</v>
      </c>
      <c r="B12" s="41"/>
      <c r="C12" s="41"/>
      <c r="D12" s="41"/>
      <c r="E12" s="22" t="e">
        <f t="shared" si="2"/>
        <v>#DIV/0!</v>
      </c>
      <c r="F12" s="23" t="e">
        <f t="shared" si="3"/>
        <v>#DIV/0!</v>
      </c>
      <c r="G12" s="23">
        <f>Data!B12</f>
        <v>34</v>
      </c>
      <c r="H12" s="24" t="e">
        <f t="shared" si="0"/>
        <v>#DIV/0!</v>
      </c>
      <c r="I12" s="25" t="e">
        <f t="shared" si="4"/>
        <v>#DIV/0!</v>
      </c>
    </row>
    <row r="13" spans="1:9" x14ac:dyDescent="0.45">
      <c r="A13" s="18" t="s">
        <v>127</v>
      </c>
      <c r="B13" s="41"/>
      <c r="C13" s="41"/>
      <c r="D13" s="41"/>
      <c r="E13" s="22" t="e">
        <f t="shared" si="2"/>
        <v>#DIV/0!</v>
      </c>
      <c r="F13" s="23" t="e">
        <f t="shared" si="3"/>
        <v>#DIV/0!</v>
      </c>
      <c r="G13" s="23">
        <f>Data!B13</f>
        <v>35</v>
      </c>
      <c r="H13" s="24" t="e">
        <f t="shared" si="0"/>
        <v>#DIV/0!</v>
      </c>
      <c r="I13" s="25" t="e">
        <f t="shared" si="4"/>
        <v>#DIV/0!</v>
      </c>
    </row>
    <row r="14" spans="1:9" x14ac:dyDescent="0.45">
      <c r="A14" s="18" t="s">
        <v>128</v>
      </c>
      <c r="B14" s="41"/>
      <c r="C14" s="41"/>
      <c r="D14" s="41"/>
      <c r="E14" s="22" t="e">
        <f t="shared" si="2"/>
        <v>#DIV/0!</v>
      </c>
      <c r="F14" s="23" t="e">
        <f t="shared" si="3"/>
        <v>#DIV/0!</v>
      </c>
      <c r="G14" s="23">
        <f>Data!B14</f>
        <v>35</v>
      </c>
      <c r="H14" s="24" t="e">
        <f t="shared" si="0"/>
        <v>#DIV/0!</v>
      </c>
      <c r="I14" s="25" t="e">
        <f t="shared" si="4"/>
        <v>#DIV/0!</v>
      </c>
    </row>
    <row r="15" spans="1:9" x14ac:dyDescent="0.45">
      <c r="A15" s="18" t="s">
        <v>129</v>
      </c>
      <c r="B15" s="41"/>
      <c r="C15" s="41"/>
      <c r="D15" s="41"/>
      <c r="E15" s="22" t="e">
        <f t="shared" si="2"/>
        <v>#DIV/0!</v>
      </c>
      <c r="F15" s="23" t="e">
        <f t="shared" si="3"/>
        <v>#DIV/0!</v>
      </c>
      <c r="G15" s="23">
        <f>Data!B15</f>
        <v>5</v>
      </c>
      <c r="H15" s="24" t="e">
        <f t="shared" si="0"/>
        <v>#DIV/0!</v>
      </c>
      <c r="I15" s="25" t="e">
        <f t="shared" si="4"/>
        <v>#DIV/0!</v>
      </c>
    </row>
    <row r="16" spans="1:9" x14ac:dyDescent="0.45">
      <c r="A16" s="18" t="s">
        <v>130</v>
      </c>
      <c r="B16" s="41"/>
      <c r="C16" s="41"/>
      <c r="D16" s="41"/>
      <c r="E16" s="22" t="e">
        <f t="shared" si="2"/>
        <v>#DIV/0!</v>
      </c>
      <c r="F16" s="23" t="e">
        <f t="shared" si="3"/>
        <v>#DIV/0!</v>
      </c>
      <c r="G16" s="23">
        <f>Data!B16</f>
        <v>5</v>
      </c>
      <c r="H16" s="24" t="e">
        <f t="shared" si="0"/>
        <v>#DIV/0!</v>
      </c>
      <c r="I16" s="25" t="e">
        <f t="shared" si="4"/>
        <v>#DIV/0!</v>
      </c>
    </row>
    <row r="17" spans="1:9" x14ac:dyDescent="0.45">
      <c r="A17" s="18" t="s">
        <v>131</v>
      </c>
      <c r="B17" s="41"/>
      <c r="C17" s="41"/>
      <c r="D17" s="41"/>
      <c r="E17" s="22" t="e">
        <f t="shared" si="2"/>
        <v>#DIV/0!</v>
      </c>
      <c r="F17" s="23" t="e">
        <f t="shared" si="3"/>
        <v>#DIV/0!</v>
      </c>
      <c r="G17" s="23">
        <f>Data!B17</f>
        <v>10</v>
      </c>
      <c r="H17" s="24" t="e">
        <f t="shared" si="0"/>
        <v>#DIV/0!</v>
      </c>
      <c r="I17" s="25" t="e">
        <f t="shared" si="4"/>
        <v>#DIV/0!</v>
      </c>
    </row>
    <row r="18" spans="1:9" x14ac:dyDescent="0.45">
      <c r="A18" s="19" t="s">
        <v>24</v>
      </c>
      <c r="B18" s="20">
        <f>SUM(B2:B17)</f>
        <v>0</v>
      </c>
      <c r="C18" s="20">
        <f>SUM(C2:C17)</f>
        <v>0</v>
      </c>
      <c r="D18" s="20">
        <f>SUM(D2:D17)</f>
        <v>0</v>
      </c>
      <c r="E18" s="21"/>
    </row>
  </sheetData>
  <phoneticPr fontId="16" type="noConversion"/>
  <conditionalFormatting sqref="B2:D17">
    <cfRule type="expression" dxfId="17" priority="1">
      <formula>OR(B2&lt;$H2,B2&gt;$I2,B2=0,AND($G2&lt;&gt;"",ISNUMBER(B2),B2=VALUE($G2)))</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39A98B6E9F55B44AA8130FDEC77DCDF" ma:contentTypeVersion="0" ma:contentTypeDescription="Create a new document." ma:contentTypeScope="" ma:versionID="8fa1f3709626bc5da97a375ed878d5ce">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8327AF5-4ACC-4253-9BAB-B1DED567F1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3773753C-D981-4ED3-85E0-922DA139BDFD}">
  <ds:schemaRefs>
    <ds:schemaRef ds:uri="http://schemas.microsoft.com/sharepoint/v3/contenttype/forms"/>
  </ds:schemaRefs>
</ds:datastoreItem>
</file>

<file path=customXml/itemProps3.xml><?xml version="1.0" encoding="utf-8"?>
<ds:datastoreItem xmlns:ds="http://schemas.openxmlformats.org/officeDocument/2006/customXml" ds:itemID="{9AF7F91A-51FE-4057-9795-F13C2B7C2DB0}">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27</vt:i4>
      </vt:variant>
    </vt:vector>
  </HeadingPairs>
  <TitlesOfParts>
    <vt:vector size="27" baseType="lpstr">
      <vt:lpstr>Instructions</vt:lpstr>
      <vt:lpstr>Evaluation Team</vt:lpstr>
      <vt:lpstr>Score Roll Up</vt:lpstr>
      <vt:lpstr>Vendor Ranking BAFO</vt:lpstr>
      <vt:lpstr>Evals</vt:lpstr>
      <vt:lpstr>C2D Breakout</vt:lpstr>
      <vt:lpstr>Vendor 1</vt:lpstr>
      <vt:lpstr>Vendor 2</vt:lpstr>
      <vt:lpstr>Vendor 3</vt:lpstr>
      <vt:lpstr>Vendor 4</vt:lpstr>
      <vt:lpstr>Vendor 5</vt:lpstr>
      <vt:lpstr>Vendor 6</vt:lpstr>
      <vt:lpstr>Vendor 7</vt:lpstr>
      <vt:lpstr>Vendor 8</vt:lpstr>
      <vt:lpstr>Vendor 9</vt:lpstr>
      <vt:lpstr>Vendor 10</vt:lpstr>
      <vt:lpstr>Data</vt:lpstr>
      <vt:lpstr>Vendor 1 Outlier</vt:lpstr>
      <vt:lpstr>Vendor 2 Outlier</vt:lpstr>
      <vt:lpstr>Vendor 3 Outlier</vt:lpstr>
      <vt:lpstr>Vendor 4 Outlier</vt:lpstr>
      <vt:lpstr>Vendor 5 Outlier</vt:lpstr>
      <vt:lpstr>Vendor 6 Outlier</vt:lpstr>
      <vt:lpstr>Vendor 7 Outlier</vt:lpstr>
      <vt:lpstr>Vendor 8 Outlier</vt:lpstr>
      <vt:lpstr>Vendor 9 Outlier</vt:lpstr>
      <vt:lpstr>Vendor 10 Outlier</vt:lpstr>
    </vt:vector>
  </TitlesOfParts>
  <Manager/>
  <Company>State of Illinois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Tbyrne</dc:creator>
  <cp:keywords/>
  <dc:description/>
  <cp:lastModifiedBy>Kobal, Richard</cp:lastModifiedBy>
  <cp:revision/>
  <dcterms:created xsi:type="dcterms:W3CDTF">2016-10-25T19:49:46Z</dcterms:created>
  <dcterms:modified xsi:type="dcterms:W3CDTF">2026-04-21T16:18:52Z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0x010100339A98B6E9F55B44AA8130FDEC77DCDF</vt:lpwstr>
  </property>
</Properties>
</file>